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krikom-my.sharepoint.com/personal/trond_arne_johansen_kristiansand_kommune_no/Documents/"/>
    </mc:Choice>
  </mc:AlternateContent>
  <xr:revisionPtr revIDLastSave="0" documentId="8_{CBF6FAEC-CA3B-47F4-B74D-DC4C5E53B2EF}" xr6:coauthVersionLast="47" xr6:coauthVersionMax="47" xr10:uidLastSave="{00000000-0000-0000-0000-000000000000}"/>
  <bookViews>
    <workbookView xWindow="4680" yWindow="4680" windowWidth="57600" windowHeight="15375" tabRatio="848" firstSheet="8" xr2:uid="{CC9F49A2-87D8-4B2A-AA1C-468A78BB62B1}"/>
  </bookViews>
  <sheets>
    <sheet name="Evalueringsmatrise_grunnlag" sheetId="1" r:id="rId1"/>
    <sheet name="Samletabell_alle skoler" sheetId="13" r:id="rId2"/>
    <sheet name="Dvergsnes_Odderhei" sheetId="103" r:id="rId3"/>
    <sheet name="Dvergsnes_Valsvigveien" sheetId="107" r:id="rId4"/>
    <sheet name="Fagerholt" sheetId="102" r:id="rId5"/>
    <sheet name="Finsland" sheetId="101" r:id="rId6"/>
    <sheet name="Fiskå" sheetId="100" r:id="rId7"/>
    <sheet name="Flekkerøy" sheetId="99" r:id="rId8"/>
    <sheet name="Grim" sheetId="98" r:id="rId9"/>
    <sheet name="Haumyrheia" sheetId="97" r:id="rId10"/>
    <sheet name="Havlimyra" sheetId="96" r:id="rId11"/>
    <sheet name="Hellemyr" sheetId="95" r:id="rId12"/>
    <sheet name="Holte" sheetId="93" r:id="rId13"/>
    <sheet name="Hånes_Brattbakken" sheetId="108" r:id="rId14"/>
    <sheet name="Hånes_Heståsen" sheetId="94" r:id="rId15"/>
    <sheet name="Justvik" sheetId="92" r:id="rId16"/>
    <sheet name="Karl Johans Minne" sheetId="91" r:id="rId17"/>
    <sheet name="Karuss" sheetId="90" r:id="rId18"/>
    <sheet name="Kringsjå" sheetId="89" r:id="rId19"/>
    <sheet name="Krossen" sheetId="88" r:id="rId20"/>
    <sheet name="Langenes" sheetId="87" r:id="rId21"/>
    <sheet name="Lindebøskauen" sheetId="86" r:id="rId22"/>
    <sheet name="Lovisenlund" sheetId="85" r:id="rId23"/>
    <sheet name="Lunde" sheetId="84" r:id="rId24"/>
    <sheet name="Mosby" sheetId="83" r:id="rId25"/>
    <sheet name="Møvig" sheetId="82" r:id="rId26"/>
    <sheet name="Nygård" sheetId="81" r:id="rId27"/>
    <sheet name="Oddemarka" sheetId="80" r:id="rId28"/>
    <sheet name="Presteheia" sheetId="79" r:id="rId29"/>
    <sheet name="Rosseland" sheetId="78" r:id="rId30"/>
    <sheet name="Sjøstrand" sheetId="77" r:id="rId31"/>
    <sheet name="Slettheia" sheetId="76" r:id="rId32"/>
    <sheet name="Solholmen" sheetId="75" r:id="rId33"/>
    <sheet name="Songdalen U" sheetId="74" r:id="rId34"/>
    <sheet name="Strømme" sheetId="73" r:id="rId35"/>
    <sheet name="Tangvall" sheetId="72" r:id="rId36"/>
    <sheet name="Tinntjønn" sheetId="71" r:id="rId37"/>
    <sheet name="Tordenskjoldsgate" sheetId="70" r:id="rId38"/>
    <sheet name="Torridal_B" sheetId="69" r:id="rId39"/>
    <sheet name="Torridal_U" sheetId="110" r:id="rId40"/>
    <sheet name="Tunballen" sheetId="68" r:id="rId41"/>
    <sheet name="Vardåsen" sheetId="67" r:id="rId42"/>
    <sheet name="Ve" sheetId="66" r:id="rId43"/>
    <sheet name="Vigvoll" sheetId="65" r:id="rId44"/>
    <sheet name="Voiebyen" sheetId="64" r:id="rId45"/>
    <sheet name="Vågsbygd" sheetId="63" r:id="rId46"/>
    <sheet name="Wilds Minne" sheetId="62" r:id="rId47"/>
    <sheet name="Øvre Slettheia" sheetId="105" r:id="rId48"/>
  </sheets>
  <externalReferences>
    <externalReference r:id="rId49"/>
  </externalReferences>
  <definedNames>
    <definedName name="_xlnm._FilterDatabase" localSheetId="2" hidden="1">Dvergsnes_Odderhei!$A$1:$AD$2</definedName>
    <definedName name="_xlnm._FilterDatabase" localSheetId="3" hidden="1">Dvergsnes_Valsvigveien!$A$1:$AD$2</definedName>
    <definedName name="_xlnm._FilterDatabase" localSheetId="4" hidden="1">Fagerholt!$A$1:$AD$2</definedName>
    <definedName name="_xlnm._FilterDatabase" localSheetId="5" hidden="1">Finsland!$A$1:$AD$2</definedName>
    <definedName name="_xlnm._FilterDatabase" localSheetId="6" hidden="1">Fiskå!$A$1:$AD$2</definedName>
    <definedName name="_xlnm._FilterDatabase" localSheetId="7" hidden="1">Flekkerøy!$A$1:$AD$2</definedName>
    <definedName name="_xlnm._FilterDatabase" localSheetId="8" hidden="1">Grim!$A$1:$AD$2</definedName>
    <definedName name="_xlnm._FilterDatabase" localSheetId="9" hidden="1">Haumyrheia!$A$1:$AD$2</definedName>
    <definedName name="_xlnm._FilterDatabase" localSheetId="10" hidden="1">Havlimyra!$A$1:$AD$2</definedName>
    <definedName name="_xlnm._FilterDatabase" localSheetId="11" hidden="1">Hellemyr!$A$1:$AD$2</definedName>
    <definedName name="_xlnm._FilterDatabase" localSheetId="12" hidden="1">Holte!$A$1:$AD$2</definedName>
    <definedName name="_xlnm._FilterDatabase" localSheetId="13" hidden="1">Hånes_Brattbakken!$A$1:$AD$2</definedName>
    <definedName name="_xlnm._FilterDatabase" localSheetId="14" hidden="1">Hånes_Heståsen!$A$1:$AD$2</definedName>
    <definedName name="_xlnm._FilterDatabase" localSheetId="15" hidden="1">Justvik!$A$1:$AD$2</definedName>
    <definedName name="_xlnm._FilterDatabase" localSheetId="16" hidden="1">'Karl Johans Minne'!$A$1:$AD$2</definedName>
    <definedName name="_xlnm._FilterDatabase" localSheetId="17" hidden="1">Karuss!$A$1:$AD$2</definedName>
    <definedName name="_xlnm._FilterDatabase" localSheetId="18" hidden="1">Kringsjå!$A$1:$AD$2</definedName>
    <definedName name="_xlnm._FilterDatabase" localSheetId="19" hidden="1">Krossen!$A$1:$AD$2</definedName>
    <definedName name="_xlnm._FilterDatabase" localSheetId="20" hidden="1">Langenes!$A$1:$AD$2</definedName>
    <definedName name="_xlnm._FilterDatabase" localSheetId="21" hidden="1">Lindebøskauen!$A$1:$AD$2</definedName>
    <definedName name="_xlnm._FilterDatabase" localSheetId="22" hidden="1">Lovisenlund!$A$1:$AD$2</definedName>
    <definedName name="_xlnm._FilterDatabase" localSheetId="23" hidden="1">Lunde!$A$1:$AD$2</definedName>
    <definedName name="_xlnm._FilterDatabase" localSheetId="24" hidden="1">Mosby!$A$1:$AD$2</definedName>
    <definedName name="_xlnm._FilterDatabase" localSheetId="25" hidden="1">Møvig!$A$1:$AD$2</definedName>
    <definedName name="_xlnm._FilterDatabase" localSheetId="26" hidden="1">Nygård!$A$1:$AD$2</definedName>
    <definedName name="_xlnm._FilterDatabase" localSheetId="27" hidden="1">Oddemarka!$A$1:$AD$2</definedName>
    <definedName name="_xlnm._FilterDatabase" localSheetId="28" hidden="1">Presteheia!$A$1:$AD$2</definedName>
    <definedName name="_xlnm._FilterDatabase" localSheetId="29" hidden="1">Rosseland!$A$1:$AD$2</definedName>
    <definedName name="_xlnm._FilterDatabase" localSheetId="1" hidden="1">'Samletabell_alle skoler'!$A$1:$BW$47</definedName>
    <definedName name="_xlnm._FilterDatabase" localSheetId="30" hidden="1">Sjøstrand!$A$1:$AD$2</definedName>
    <definedName name="_xlnm._FilterDatabase" localSheetId="31" hidden="1">Slettheia!$A$1:$AD$2</definedName>
    <definedName name="_xlnm._FilterDatabase" localSheetId="32" hidden="1">Solholmen!$A$1:$AD$2</definedName>
    <definedName name="_xlnm._FilterDatabase" localSheetId="33" hidden="1">'Songdalen U'!$A$1:$AD$2</definedName>
    <definedName name="_xlnm._FilterDatabase" localSheetId="34" hidden="1">Strømme!$A$1:$AD$2</definedName>
    <definedName name="_xlnm._FilterDatabase" localSheetId="35" hidden="1">Tangvall!$A$1:$AD$2</definedName>
    <definedName name="_xlnm._FilterDatabase" localSheetId="36" hidden="1">Tinntjønn!$A$1:$AD$2</definedName>
    <definedName name="_xlnm._FilterDatabase" localSheetId="37" hidden="1">Tordenskjoldsgate!$A$1:$AD$2</definedName>
    <definedName name="_xlnm._FilterDatabase" localSheetId="38" hidden="1">Torridal_B!$A$1:$AD$2</definedName>
    <definedName name="_xlnm._FilterDatabase" localSheetId="39" hidden="1">Torridal_U!$A$1:$AD$2</definedName>
    <definedName name="_xlnm._FilterDatabase" localSheetId="40" hidden="1">Tunballen!$A$1:$AD$2</definedName>
    <definedName name="_xlnm._FilterDatabase" localSheetId="41" hidden="1">Vardåsen!$A$1:$AD$2</definedName>
    <definedName name="_xlnm._FilterDatabase" localSheetId="42" hidden="1">Ve!$A$1:$AD$2</definedName>
    <definedName name="_xlnm._FilterDatabase" localSheetId="43" hidden="1">Vigvoll!$A$1:$AD$2</definedName>
    <definedName name="_xlnm._FilterDatabase" localSheetId="44" hidden="1">Voiebyen!$A$1:$AD$2</definedName>
    <definedName name="_xlnm._FilterDatabase" localSheetId="45" hidden="1">Vågsbygd!$A$1:$AD$2</definedName>
    <definedName name="_xlnm._FilterDatabase" localSheetId="46" hidden="1">'Wilds Minne'!$A$1:$AD$2</definedName>
    <definedName name="_xlnm._FilterDatabase" localSheetId="47" hidden="1">'Øvre Slettheia'!$A$1:$AD$2</definedName>
    <definedName name="_xlcn.WorksheetConnection_RegistreringstabellA1P441" hidden="1">[1]Adr_elevtall_kapasitet_TEKR!$A$1:$L$44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Område" name="Område" connection="WorksheetConnection_Registreringstabell!$A$1:$P$4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83" l="1"/>
  <c r="E2" i="83"/>
  <c r="F2" i="83"/>
  <c r="H2" i="83"/>
  <c r="I2" i="83"/>
  <c r="J2" i="83"/>
  <c r="D2" i="82"/>
  <c r="E2" i="82"/>
  <c r="F2" i="82"/>
  <c r="H2" i="82"/>
  <c r="I2" i="82"/>
  <c r="D2" i="81"/>
  <c r="E2" i="81"/>
  <c r="F2" i="81"/>
  <c r="H2" i="81"/>
  <c r="I2" i="81"/>
  <c r="J2" i="81"/>
  <c r="K2" i="81"/>
  <c r="L2" i="81"/>
  <c r="D2" i="80"/>
  <c r="E2" i="80"/>
  <c r="F2" i="80"/>
  <c r="H2" i="80"/>
  <c r="I2" i="80"/>
  <c r="J2" i="80"/>
  <c r="B19" i="86"/>
  <c r="BJ2" i="96"/>
  <c r="BJ10" i="13" s="1"/>
  <c r="BW2" i="92"/>
  <c r="B28" i="107" l="1"/>
  <c r="CC2" i="83"/>
  <c r="CC2" i="92"/>
  <c r="J2" i="63"/>
  <c r="J45" i="13" s="1"/>
  <c r="B17" i="83"/>
  <c r="B30" i="107"/>
  <c r="B28" i="82"/>
  <c r="B17" i="103"/>
  <c r="A2" i="108"/>
  <c r="A13" i="13" s="1"/>
  <c r="B30" i="83" l="1"/>
  <c r="G2" i="83"/>
  <c r="CC2" i="71"/>
  <c r="CC2" i="101"/>
  <c r="CC2" i="80"/>
  <c r="CC2" i="63"/>
  <c r="CC2" i="73"/>
  <c r="CC2" i="105"/>
  <c r="CC2" i="62"/>
  <c r="CC2" i="68"/>
  <c r="CC2" i="110"/>
  <c r="CC2" i="69"/>
  <c r="CC2" i="70"/>
  <c r="CC2" i="72"/>
  <c r="CC2" i="74"/>
  <c r="CC2" i="76"/>
  <c r="CC2" i="77"/>
  <c r="CC2" i="79"/>
  <c r="CC2" i="81"/>
  <c r="CC2" i="82"/>
  <c r="CC2" i="84"/>
  <c r="CC2" i="85"/>
  <c r="CC2" i="88"/>
  <c r="CC2" i="89"/>
  <c r="CC2" i="90"/>
  <c r="CC2" i="91"/>
  <c r="CC2" i="95"/>
  <c r="CC2" i="96"/>
  <c r="CC2" i="100"/>
  <c r="CC2" i="102"/>
  <c r="CC2" i="107"/>
  <c r="CC2" i="64"/>
  <c r="CC2" i="65"/>
  <c r="CC2" i="66"/>
  <c r="CC2" i="67"/>
  <c r="CC2" i="75"/>
  <c r="CC2" i="78"/>
  <c r="CC2" i="86"/>
  <c r="CC2" i="87"/>
  <c r="CC2" i="94"/>
  <c r="CC2" i="108"/>
  <c r="CC2" i="93"/>
  <c r="CC2" i="97"/>
  <c r="CC2" i="98"/>
  <c r="CC2" i="103"/>
  <c r="B28" i="110"/>
  <c r="Q2" i="110" s="1"/>
  <c r="Q39" i="13" s="1"/>
  <c r="B26" i="110"/>
  <c r="O2" i="110" s="1"/>
  <c r="O39" i="13" s="1"/>
  <c r="C23" i="110"/>
  <c r="B17" i="110"/>
  <c r="CB2" i="110"/>
  <c r="CA2" i="110"/>
  <c r="BZ2" i="110"/>
  <c r="BY2" i="110"/>
  <c r="BX2" i="110"/>
  <c r="BW2" i="110"/>
  <c r="BW39" i="13" s="1"/>
  <c r="BV2" i="110"/>
  <c r="BV39" i="13" s="1"/>
  <c r="BU2" i="110"/>
  <c r="BU39" i="13" s="1"/>
  <c r="BT2" i="110"/>
  <c r="BT39" i="13" s="1"/>
  <c r="BS2" i="110"/>
  <c r="BS39" i="13" s="1"/>
  <c r="BR2" i="110"/>
  <c r="BR39" i="13" s="1"/>
  <c r="BQ2" i="110"/>
  <c r="BQ39" i="13" s="1"/>
  <c r="BP2" i="110"/>
  <c r="BP39" i="13" s="1"/>
  <c r="BO2" i="110"/>
  <c r="BO39" i="13" s="1"/>
  <c r="BN2" i="110"/>
  <c r="BN39" i="13" s="1"/>
  <c r="BM2" i="110"/>
  <c r="BM39" i="13" s="1"/>
  <c r="BL2" i="110"/>
  <c r="BL39" i="13" s="1"/>
  <c r="BK2" i="110"/>
  <c r="BK39" i="13" s="1"/>
  <c r="BJ2" i="110"/>
  <c r="BJ39" i="13" s="1"/>
  <c r="BI2" i="110"/>
  <c r="BI39" i="13" s="1"/>
  <c r="BH2" i="110"/>
  <c r="BH39" i="13" s="1"/>
  <c r="BG2" i="110"/>
  <c r="BG39" i="13" s="1"/>
  <c r="BF2" i="110"/>
  <c r="BF39" i="13" s="1"/>
  <c r="BE2" i="110"/>
  <c r="BE39" i="13" s="1"/>
  <c r="BD2" i="110"/>
  <c r="BD39" i="13" s="1"/>
  <c r="BC2" i="110"/>
  <c r="BC39" i="13" s="1"/>
  <c r="BB2" i="110"/>
  <c r="BB39" i="13" s="1"/>
  <c r="BA2" i="110"/>
  <c r="BA39" i="13" s="1"/>
  <c r="AZ2" i="110"/>
  <c r="AZ39" i="13" s="1"/>
  <c r="AY2" i="110"/>
  <c r="AY39" i="13" s="1"/>
  <c r="AX2" i="110"/>
  <c r="AX39" i="13" s="1"/>
  <c r="AW2" i="110"/>
  <c r="AW39" i="13" s="1"/>
  <c r="AV2" i="110"/>
  <c r="AV39" i="13" s="1"/>
  <c r="AU2" i="110"/>
  <c r="AU39" i="13" s="1"/>
  <c r="AT2" i="110"/>
  <c r="AT39" i="13" s="1"/>
  <c r="AS2" i="110"/>
  <c r="AS39" i="13" s="1"/>
  <c r="AR2" i="110"/>
  <c r="AR39" i="13" s="1"/>
  <c r="AQ2" i="110"/>
  <c r="AQ39" i="13" s="1"/>
  <c r="AP2" i="110"/>
  <c r="AP39" i="13" s="1"/>
  <c r="AO2" i="110"/>
  <c r="AO39" i="13" s="1"/>
  <c r="AN2" i="110"/>
  <c r="AN39" i="13" s="1"/>
  <c r="AM2" i="110"/>
  <c r="AM39" i="13" s="1"/>
  <c r="AL2" i="110"/>
  <c r="AL39" i="13" s="1"/>
  <c r="AK2" i="110"/>
  <c r="AK39" i="13" s="1"/>
  <c r="AJ2" i="110"/>
  <c r="AJ39" i="13" s="1"/>
  <c r="AI2" i="110"/>
  <c r="AI39" i="13" s="1"/>
  <c r="AH2" i="110"/>
  <c r="AH39" i="13" s="1"/>
  <c r="AG2" i="110"/>
  <c r="AG39" i="13" s="1"/>
  <c r="AF2" i="110"/>
  <c r="AF39" i="13" s="1"/>
  <c r="AE2" i="110"/>
  <c r="AE39" i="13" s="1"/>
  <c r="AD2" i="110"/>
  <c r="AD39" i="13" s="1"/>
  <c r="AC2" i="110"/>
  <c r="AC39" i="13" s="1"/>
  <c r="AB2" i="110"/>
  <c r="AB39" i="13" s="1"/>
  <c r="AA2" i="110"/>
  <c r="AA39" i="13" s="1"/>
  <c r="Z2" i="110"/>
  <c r="Z39" i="13" s="1"/>
  <c r="Y2" i="110"/>
  <c r="Y39" i="13" s="1"/>
  <c r="X2" i="110"/>
  <c r="X39" i="13" s="1"/>
  <c r="W2" i="110"/>
  <c r="W39" i="13" s="1"/>
  <c r="V2" i="110"/>
  <c r="V39" i="13" s="1"/>
  <c r="U2" i="110"/>
  <c r="U39" i="13" s="1"/>
  <c r="T2" i="110"/>
  <c r="T39" i="13" s="1"/>
  <c r="R2" i="110"/>
  <c r="R39" i="13" s="1"/>
  <c r="P2" i="110"/>
  <c r="P39" i="13" s="1"/>
  <c r="N2" i="110"/>
  <c r="N39" i="13" s="1"/>
  <c r="M2" i="110"/>
  <c r="M39" i="13" s="1"/>
  <c r="L2" i="110"/>
  <c r="L39" i="13" s="1"/>
  <c r="K2" i="110"/>
  <c r="K39" i="13" s="1"/>
  <c r="J2" i="110"/>
  <c r="J39" i="13" s="1"/>
  <c r="I2" i="110"/>
  <c r="I39" i="13" s="1"/>
  <c r="H2" i="110"/>
  <c r="H39" i="13" s="1"/>
  <c r="F2" i="110"/>
  <c r="F39" i="13" s="1"/>
  <c r="E2" i="110"/>
  <c r="E39" i="13" s="1"/>
  <c r="D2" i="110"/>
  <c r="D39" i="13" s="1"/>
  <c r="C2" i="110"/>
  <c r="B2" i="110"/>
  <c r="B39" i="13" s="1"/>
  <c r="A2" i="110"/>
  <c r="A39" i="13" s="1"/>
  <c r="B28" i="108"/>
  <c r="Q2" i="108" s="1"/>
  <c r="Q13" i="13" s="1"/>
  <c r="B26" i="108"/>
  <c r="O2" i="108" s="1"/>
  <c r="O13" i="13" s="1"/>
  <c r="C23" i="108"/>
  <c r="B17" i="108"/>
  <c r="B30" i="108" s="1"/>
  <c r="S2" i="108" s="1"/>
  <c r="S13" i="13" s="1"/>
  <c r="CB2" i="108"/>
  <c r="CA2" i="108"/>
  <c r="BZ2" i="108"/>
  <c r="BY2" i="108"/>
  <c r="BX2" i="108"/>
  <c r="BW2" i="108"/>
  <c r="BW13" i="13" s="1"/>
  <c r="BV2" i="108"/>
  <c r="BV13" i="13" s="1"/>
  <c r="BU2" i="108"/>
  <c r="BU13" i="13" s="1"/>
  <c r="BT2" i="108"/>
  <c r="BT13" i="13" s="1"/>
  <c r="BS2" i="108"/>
  <c r="BS13" i="13" s="1"/>
  <c r="BR2" i="108"/>
  <c r="BR13" i="13" s="1"/>
  <c r="BQ2" i="108"/>
  <c r="BQ13" i="13" s="1"/>
  <c r="BP2" i="108"/>
  <c r="BP13" i="13" s="1"/>
  <c r="BO2" i="108"/>
  <c r="BO13" i="13" s="1"/>
  <c r="BN2" i="108"/>
  <c r="BN13" i="13" s="1"/>
  <c r="BM2" i="108"/>
  <c r="BM13" i="13" s="1"/>
  <c r="BL2" i="108"/>
  <c r="BL13" i="13" s="1"/>
  <c r="BK2" i="108"/>
  <c r="BK13" i="13" s="1"/>
  <c r="BJ2" i="108"/>
  <c r="BJ13" i="13" s="1"/>
  <c r="BI2" i="108"/>
  <c r="BI13" i="13" s="1"/>
  <c r="BH2" i="108"/>
  <c r="BH13" i="13" s="1"/>
  <c r="BG2" i="108"/>
  <c r="BG13" i="13" s="1"/>
  <c r="BF2" i="108"/>
  <c r="BF13" i="13" s="1"/>
  <c r="BE2" i="108"/>
  <c r="BE13" i="13" s="1"/>
  <c r="BD2" i="108"/>
  <c r="BD13" i="13" s="1"/>
  <c r="BC2" i="108"/>
  <c r="BC13" i="13" s="1"/>
  <c r="BB2" i="108"/>
  <c r="BB13" i="13" s="1"/>
  <c r="BA2" i="108"/>
  <c r="BA13" i="13" s="1"/>
  <c r="AZ2" i="108"/>
  <c r="AZ13" i="13" s="1"/>
  <c r="AY2" i="108"/>
  <c r="AY13" i="13" s="1"/>
  <c r="AX2" i="108"/>
  <c r="AX13" i="13" s="1"/>
  <c r="AW2" i="108"/>
  <c r="AW13" i="13" s="1"/>
  <c r="AV2" i="108"/>
  <c r="AV13" i="13" s="1"/>
  <c r="AU2" i="108"/>
  <c r="AU13" i="13" s="1"/>
  <c r="AT2" i="108"/>
  <c r="AT13" i="13" s="1"/>
  <c r="AS2" i="108"/>
  <c r="AS13" i="13" s="1"/>
  <c r="AR2" i="108"/>
  <c r="AR13" i="13" s="1"/>
  <c r="AQ2" i="108"/>
  <c r="AQ13" i="13" s="1"/>
  <c r="AP2" i="108"/>
  <c r="AP13" i="13" s="1"/>
  <c r="AO2" i="108"/>
  <c r="AO13" i="13" s="1"/>
  <c r="AN2" i="108"/>
  <c r="AN13" i="13" s="1"/>
  <c r="AM2" i="108"/>
  <c r="AM13" i="13" s="1"/>
  <c r="AL2" i="108"/>
  <c r="AL13" i="13" s="1"/>
  <c r="AK2" i="108"/>
  <c r="AK13" i="13" s="1"/>
  <c r="AJ2" i="108"/>
  <c r="AJ13" i="13" s="1"/>
  <c r="AI2" i="108"/>
  <c r="AI13" i="13" s="1"/>
  <c r="AH2" i="108"/>
  <c r="AH13" i="13" s="1"/>
  <c r="AG2" i="108"/>
  <c r="AG13" i="13" s="1"/>
  <c r="AF2" i="108"/>
  <c r="AF13" i="13" s="1"/>
  <c r="AE2" i="108"/>
  <c r="AE13" i="13" s="1"/>
  <c r="AD2" i="108"/>
  <c r="AD13" i="13" s="1"/>
  <c r="AC2" i="108"/>
  <c r="AC13" i="13" s="1"/>
  <c r="AB2" i="108"/>
  <c r="AB13" i="13" s="1"/>
  <c r="AA2" i="108"/>
  <c r="AA13" i="13" s="1"/>
  <c r="Z2" i="108"/>
  <c r="Z13" i="13" s="1"/>
  <c r="Y2" i="108"/>
  <c r="Y13" i="13" s="1"/>
  <c r="X2" i="108"/>
  <c r="X13" i="13" s="1"/>
  <c r="W2" i="108"/>
  <c r="W13" i="13" s="1"/>
  <c r="V2" i="108"/>
  <c r="V13" i="13" s="1"/>
  <c r="U2" i="108"/>
  <c r="U13" i="13" s="1"/>
  <c r="T2" i="108"/>
  <c r="T13" i="13" s="1"/>
  <c r="R2" i="108"/>
  <c r="R13" i="13" s="1"/>
  <c r="P2" i="108"/>
  <c r="P13" i="13" s="1"/>
  <c r="N2" i="108"/>
  <c r="N13" i="13" s="1"/>
  <c r="M2" i="108"/>
  <c r="M13" i="13" s="1"/>
  <c r="L2" i="108"/>
  <c r="L13" i="13" s="1"/>
  <c r="K2" i="108"/>
  <c r="K13" i="13" s="1"/>
  <c r="J2" i="108"/>
  <c r="J13" i="13" s="1"/>
  <c r="I2" i="108"/>
  <c r="I13" i="13" s="1"/>
  <c r="H2" i="108"/>
  <c r="H13" i="13" s="1"/>
  <c r="F2" i="108"/>
  <c r="F13" i="13" s="1"/>
  <c r="E2" i="108"/>
  <c r="E13" i="13" s="1"/>
  <c r="D2" i="108"/>
  <c r="D13" i="13" s="1"/>
  <c r="C2" i="108"/>
  <c r="B2" i="108"/>
  <c r="B13" i="13" s="1"/>
  <c r="Q2" i="107"/>
  <c r="Q3" i="13" s="1"/>
  <c r="B26" i="107"/>
  <c r="O2" i="107" s="1"/>
  <c r="O3" i="13" s="1"/>
  <c r="C23" i="107"/>
  <c r="G2" i="107"/>
  <c r="G3" i="13" s="1"/>
  <c r="CB2" i="107"/>
  <c r="CA2" i="107"/>
  <c r="BZ2" i="107"/>
  <c r="BY2" i="107"/>
  <c r="BX2" i="107"/>
  <c r="BW2" i="107"/>
  <c r="BW3" i="13" s="1"/>
  <c r="BV2" i="107"/>
  <c r="BV3" i="13" s="1"/>
  <c r="BU2" i="107"/>
  <c r="BU3" i="13" s="1"/>
  <c r="BT2" i="107"/>
  <c r="BT3" i="13" s="1"/>
  <c r="BS2" i="107"/>
  <c r="BS3" i="13" s="1"/>
  <c r="BR2" i="107"/>
  <c r="BR3" i="13" s="1"/>
  <c r="BQ2" i="107"/>
  <c r="BQ3" i="13" s="1"/>
  <c r="BP2" i="107"/>
  <c r="BP3" i="13" s="1"/>
  <c r="BO2" i="107"/>
  <c r="BO3" i="13" s="1"/>
  <c r="BN2" i="107"/>
  <c r="BN3" i="13" s="1"/>
  <c r="BM2" i="107"/>
  <c r="BM3" i="13" s="1"/>
  <c r="BL2" i="107"/>
  <c r="BL3" i="13" s="1"/>
  <c r="BK2" i="107"/>
  <c r="BK3" i="13" s="1"/>
  <c r="BJ2" i="107"/>
  <c r="BJ3" i="13" s="1"/>
  <c r="BI2" i="107"/>
  <c r="BI3" i="13" s="1"/>
  <c r="BH2" i="107"/>
  <c r="BH3" i="13" s="1"/>
  <c r="BG2" i="107"/>
  <c r="BG3" i="13" s="1"/>
  <c r="BF2" i="107"/>
  <c r="BF3" i="13" s="1"/>
  <c r="BE2" i="107"/>
  <c r="BE3" i="13" s="1"/>
  <c r="BD2" i="107"/>
  <c r="BD3" i="13" s="1"/>
  <c r="BC2" i="107"/>
  <c r="BC3" i="13" s="1"/>
  <c r="BB2" i="107"/>
  <c r="BB3" i="13" s="1"/>
  <c r="BA2" i="107"/>
  <c r="BA3" i="13" s="1"/>
  <c r="AZ2" i="107"/>
  <c r="AZ3" i="13" s="1"/>
  <c r="AY2" i="107"/>
  <c r="AY3" i="13" s="1"/>
  <c r="AX2" i="107"/>
  <c r="AX3" i="13" s="1"/>
  <c r="AW2" i="107"/>
  <c r="AW3" i="13" s="1"/>
  <c r="AV2" i="107"/>
  <c r="AV3" i="13" s="1"/>
  <c r="AU2" i="107"/>
  <c r="AU3" i="13" s="1"/>
  <c r="AT2" i="107"/>
  <c r="AT3" i="13" s="1"/>
  <c r="AS2" i="107"/>
  <c r="AS3" i="13" s="1"/>
  <c r="AR2" i="107"/>
  <c r="AR3" i="13" s="1"/>
  <c r="AQ2" i="107"/>
  <c r="AQ3" i="13" s="1"/>
  <c r="AP2" i="107"/>
  <c r="AP3" i="13" s="1"/>
  <c r="AO2" i="107"/>
  <c r="AO3" i="13" s="1"/>
  <c r="AN2" i="107"/>
  <c r="AN3" i="13" s="1"/>
  <c r="AM2" i="107"/>
  <c r="AM3" i="13" s="1"/>
  <c r="AL2" i="107"/>
  <c r="AL3" i="13" s="1"/>
  <c r="AK2" i="107"/>
  <c r="AK3" i="13" s="1"/>
  <c r="AJ2" i="107"/>
  <c r="AJ3" i="13" s="1"/>
  <c r="AI2" i="107"/>
  <c r="AI3" i="13" s="1"/>
  <c r="AH2" i="107"/>
  <c r="AH3" i="13" s="1"/>
  <c r="AG2" i="107"/>
  <c r="AG3" i="13" s="1"/>
  <c r="AF2" i="107"/>
  <c r="AF3" i="13" s="1"/>
  <c r="AE2" i="107"/>
  <c r="AE3" i="13" s="1"/>
  <c r="AD2" i="107"/>
  <c r="AD3" i="13" s="1"/>
  <c r="AC2" i="107"/>
  <c r="AC3" i="13" s="1"/>
  <c r="AB2" i="107"/>
  <c r="AB3" i="13" s="1"/>
  <c r="AA2" i="107"/>
  <c r="AA3" i="13" s="1"/>
  <c r="Z2" i="107"/>
  <c r="Z3" i="13" s="1"/>
  <c r="Y2" i="107"/>
  <c r="Y3" i="13" s="1"/>
  <c r="X2" i="107"/>
  <c r="X3" i="13" s="1"/>
  <c r="W2" i="107"/>
  <c r="W3" i="13" s="1"/>
  <c r="V2" i="107"/>
  <c r="V3" i="13" s="1"/>
  <c r="U2" i="107"/>
  <c r="U3" i="13" s="1"/>
  <c r="T2" i="107"/>
  <c r="T3" i="13" s="1"/>
  <c r="R2" i="107"/>
  <c r="R3" i="13" s="1"/>
  <c r="P2" i="107"/>
  <c r="P3" i="13" s="1"/>
  <c r="N2" i="107"/>
  <c r="N3" i="13" s="1"/>
  <c r="M2" i="107"/>
  <c r="M3" i="13" s="1"/>
  <c r="L2" i="107"/>
  <c r="L3" i="13" s="1"/>
  <c r="K2" i="107"/>
  <c r="K3" i="13" s="1"/>
  <c r="J2" i="107"/>
  <c r="J3" i="13" s="1"/>
  <c r="I2" i="107"/>
  <c r="I3" i="13" s="1"/>
  <c r="H2" i="107"/>
  <c r="H3" i="13" s="1"/>
  <c r="F2" i="107"/>
  <c r="F3" i="13" s="1"/>
  <c r="E2" i="107"/>
  <c r="E3" i="13" s="1"/>
  <c r="D2" i="107"/>
  <c r="D3" i="13" s="1"/>
  <c r="C2" i="107"/>
  <c r="B2" i="107"/>
  <c r="B3" i="13" s="1"/>
  <c r="A2" i="107"/>
  <c r="A3" i="13" s="1"/>
  <c r="G2" i="108" l="1"/>
  <c r="G13" i="13" s="1"/>
  <c r="CC2" i="99"/>
  <c r="G2" i="110"/>
  <c r="G39" i="13" s="1"/>
  <c r="B30" i="110"/>
  <c r="S2" i="110" s="1"/>
  <c r="S39" i="13" s="1"/>
  <c r="S2" i="107"/>
  <c r="S3" i="13" s="1"/>
  <c r="CA2" i="103" l="1"/>
  <c r="CA2" i="102"/>
  <c r="CA2" i="101"/>
  <c r="CA2" i="100"/>
  <c r="CA2" i="99"/>
  <c r="CA2" i="98"/>
  <c r="CA2" i="97"/>
  <c r="CA2" i="96"/>
  <c r="CA2" i="95"/>
  <c r="CA2" i="94"/>
  <c r="CA2" i="93"/>
  <c r="CA2" i="92"/>
  <c r="CA2" i="91"/>
  <c r="CA2" i="90"/>
  <c r="CA2" i="89"/>
  <c r="CA2" i="88"/>
  <c r="CA2" i="87"/>
  <c r="CA2" i="86"/>
  <c r="CA2" i="85"/>
  <c r="CA2" i="84"/>
  <c r="CA2" i="83"/>
  <c r="CA2" i="82"/>
  <c r="CA2" i="81"/>
  <c r="CA2" i="80"/>
  <c r="CA2" i="79"/>
  <c r="CA2" i="78"/>
  <c r="CA2" i="77"/>
  <c r="CA2" i="76"/>
  <c r="CA2" i="75"/>
  <c r="CA2" i="74"/>
  <c r="CA2" i="73"/>
  <c r="CA2" i="72"/>
  <c r="CA2" i="71"/>
  <c r="CA2" i="70"/>
  <c r="CA2" i="69"/>
  <c r="CA2" i="68"/>
  <c r="CA2" i="67"/>
  <c r="CA2" i="66"/>
  <c r="CA2" i="65"/>
  <c r="CA2" i="64"/>
  <c r="CA2" i="63"/>
  <c r="CA2" i="62"/>
  <c r="CA2" i="105"/>
  <c r="B28" i="105"/>
  <c r="Q2" i="105" s="1"/>
  <c r="Q47" i="13" s="1"/>
  <c r="B26" i="105"/>
  <c r="O2" i="105" s="1"/>
  <c r="O47" i="13" s="1"/>
  <c r="C23" i="105"/>
  <c r="B17" i="105"/>
  <c r="B30" i="105" s="1"/>
  <c r="S2" i="105" s="1"/>
  <c r="S47" i="13" s="1"/>
  <c r="CB2" i="105"/>
  <c r="BZ2" i="105"/>
  <c r="BY2" i="105"/>
  <c r="BX2" i="105"/>
  <c r="BW2" i="105"/>
  <c r="BW47" i="13" s="1"/>
  <c r="BV2" i="105"/>
  <c r="BV47" i="13" s="1"/>
  <c r="BU2" i="105"/>
  <c r="BU47" i="13" s="1"/>
  <c r="BT2" i="105"/>
  <c r="BT47" i="13" s="1"/>
  <c r="BS2" i="105"/>
  <c r="BS47" i="13" s="1"/>
  <c r="BR2" i="105"/>
  <c r="BR47" i="13" s="1"/>
  <c r="BQ2" i="105"/>
  <c r="BQ47" i="13" s="1"/>
  <c r="BP2" i="105"/>
  <c r="BP47" i="13" s="1"/>
  <c r="BO2" i="105"/>
  <c r="BO47" i="13" s="1"/>
  <c r="BN2" i="105"/>
  <c r="BN47" i="13" s="1"/>
  <c r="BM2" i="105"/>
  <c r="BM47" i="13" s="1"/>
  <c r="BL2" i="105"/>
  <c r="BL47" i="13" s="1"/>
  <c r="BK2" i="105"/>
  <c r="BK47" i="13" s="1"/>
  <c r="BJ2" i="105"/>
  <c r="BJ47" i="13" s="1"/>
  <c r="BI2" i="105"/>
  <c r="BI47" i="13" s="1"/>
  <c r="BH2" i="105"/>
  <c r="BH47" i="13" s="1"/>
  <c r="BG2" i="105"/>
  <c r="BG47" i="13" s="1"/>
  <c r="BF2" i="105"/>
  <c r="BF47" i="13" s="1"/>
  <c r="BE2" i="105"/>
  <c r="BE47" i="13" s="1"/>
  <c r="BD2" i="105"/>
  <c r="BD47" i="13" s="1"/>
  <c r="BC2" i="105"/>
  <c r="BC47" i="13" s="1"/>
  <c r="BB2" i="105"/>
  <c r="BB47" i="13" s="1"/>
  <c r="BA2" i="105"/>
  <c r="BA47" i="13" s="1"/>
  <c r="AZ2" i="105"/>
  <c r="AZ47" i="13" s="1"/>
  <c r="AY2" i="105"/>
  <c r="AY47" i="13" s="1"/>
  <c r="AX2" i="105"/>
  <c r="AX47" i="13" s="1"/>
  <c r="AW2" i="105"/>
  <c r="AW47" i="13" s="1"/>
  <c r="AV2" i="105"/>
  <c r="AV47" i="13" s="1"/>
  <c r="AU2" i="105"/>
  <c r="AU47" i="13" s="1"/>
  <c r="AT2" i="105"/>
  <c r="AT47" i="13" s="1"/>
  <c r="AS2" i="105"/>
  <c r="AS47" i="13" s="1"/>
  <c r="AR2" i="105"/>
  <c r="AR47" i="13" s="1"/>
  <c r="AQ2" i="105"/>
  <c r="AQ47" i="13" s="1"/>
  <c r="AP2" i="105"/>
  <c r="AP47" i="13" s="1"/>
  <c r="AO2" i="105"/>
  <c r="AO47" i="13" s="1"/>
  <c r="AN2" i="105"/>
  <c r="AN47" i="13" s="1"/>
  <c r="AM2" i="105"/>
  <c r="AM47" i="13" s="1"/>
  <c r="AL2" i="105"/>
  <c r="AL47" i="13" s="1"/>
  <c r="AK2" i="105"/>
  <c r="AK47" i="13" s="1"/>
  <c r="AJ2" i="105"/>
  <c r="AJ47" i="13" s="1"/>
  <c r="AI2" i="105"/>
  <c r="AI47" i="13" s="1"/>
  <c r="AH2" i="105"/>
  <c r="AH47" i="13" s="1"/>
  <c r="AG2" i="105"/>
  <c r="AG47" i="13" s="1"/>
  <c r="AF2" i="105"/>
  <c r="AF47" i="13" s="1"/>
  <c r="AE2" i="105"/>
  <c r="AE47" i="13" s="1"/>
  <c r="AD2" i="105"/>
  <c r="AD47" i="13" s="1"/>
  <c r="AC2" i="105"/>
  <c r="AC47" i="13" s="1"/>
  <c r="AB2" i="105"/>
  <c r="AB47" i="13" s="1"/>
  <c r="AA2" i="105"/>
  <c r="AA47" i="13" s="1"/>
  <c r="Z2" i="105"/>
  <c r="Z47" i="13" s="1"/>
  <c r="Y2" i="105"/>
  <c r="Y47" i="13" s="1"/>
  <c r="X2" i="105"/>
  <c r="X47" i="13" s="1"/>
  <c r="W2" i="105"/>
  <c r="W47" i="13" s="1"/>
  <c r="V2" i="105"/>
  <c r="V47" i="13" s="1"/>
  <c r="U2" i="105"/>
  <c r="U47" i="13" s="1"/>
  <c r="T2" i="105"/>
  <c r="T47" i="13" s="1"/>
  <c r="R2" i="105"/>
  <c r="R47" i="13" s="1"/>
  <c r="P2" i="105"/>
  <c r="P47" i="13" s="1"/>
  <c r="N2" i="105"/>
  <c r="N47" i="13" s="1"/>
  <c r="M2" i="105"/>
  <c r="M47" i="13" s="1"/>
  <c r="L2" i="105"/>
  <c r="L47" i="13" s="1"/>
  <c r="K2" i="105"/>
  <c r="K47" i="13" s="1"/>
  <c r="J2" i="105"/>
  <c r="J47" i="13" s="1"/>
  <c r="I2" i="105"/>
  <c r="I47" i="13" s="1"/>
  <c r="H2" i="105"/>
  <c r="H47" i="13" s="1"/>
  <c r="F2" i="105"/>
  <c r="F47" i="13" s="1"/>
  <c r="E2" i="105"/>
  <c r="E47" i="13" s="1"/>
  <c r="D2" i="105"/>
  <c r="D47" i="13" s="1"/>
  <c r="C2" i="105"/>
  <c r="B2" i="105"/>
  <c r="B47" i="13" s="1"/>
  <c r="A2" i="105"/>
  <c r="A47" i="13" s="1"/>
  <c r="B17" i="95"/>
  <c r="B30" i="95" s="1"/>
  <c r="B28" i="103"/>
  <c r="Q2" i="103" s="1"/>
  <c r="Q2" i="13" s="1"/>
  <c r="B26" i="103"/>
  <c r="O2" i="103" s="1"/>
  <c r="O2" i="13" s="1"/>
  <c r="C23" i="103"/>
  <c r="G2" i="103"/>
  <c r="G2" i="13" s="1"/>
  <c r="CB2" i="103"/>
  <c r="BZ2" i="103"/>
  <c r="BY2" i="103"/>
  <c r="BX2" i="103"/>
  <c r="BW2" i="103"/>
  <c r="BW2" i="13" s="1"/>
  <c r="BV2" i="103"/>
  <c r="BV2" i="13" s="1"/>
  <c r="BU2" i="103"/>
  <c r="BU2" i="13" s="1"/>
  <c r="BT2" i="103"/>
  <c r="BT2" i="13" s="1"/>
  <c r="BS2" i="103"/>
  <c r="BS2" i="13" s="1"/>
  <c r="BR2" i="103"/>
  <c r="BR2" i="13" s="1"/>
  <c r="BQ2" i="103"/>
  <c r="BQ2" i="13" s="1"/>
  <c r="BP2" i="103"/>
  <c r="BP2" i="13" s="1"/>
  <c r="BO2" i="103"/>
  <c r="BO2" i="13" s="1"/>
  <c r="BN2" i="103"/>
  <c r="BN2" i="13" s="1"/>
  <c r="BM2" i="103"/>
  <c r="BM2" i="13" s="1"/>
  <c r="BL2" i="103"/>
  <c r="BL2" i="13" s="1"/>
  <c r="BK2" i="103"/>
  <c r="BK2" i="13" s="1"/>
  <c r="BJ2" i="103"/>
  <c r="BJ2" i="13" s="1"/>
  <c r="BI2" i="103"/>
  <c r="BI2" i="13" s="1"/>
  <c r="BH2" i="103"/>
  <c r="BH2" i="13" s="1"/>
  <c r="BG2" i="103"/>
  <c r="BG2" i="13" s="1"/>
  <c r="BF2" i="103"/>
  <c r="BF2" i="13" s="1"/>
  <c r="BE2" i="103"/>
  <c r="BE2" i="13" s="1"/>
  <c r="BD2" i="103"/>
  <c r="BD2" i="13" s="1"/>
  <c r="BC2" i="103"/>
  <c r="BC2" i="13" s="1"/>
  <c r="BB2" i="103"/>
  <c r="BB2" i="13" s="1"/>
  <c r="BA2" i="103"/>
  <c r="BA2" i="13" s="1"/>
  <c r="AZ2" i="103"/>
  <c r="AZ2" i="13" s="1"/>
  <c r="AY2" i="103"/>
  <c r="AY2" i="13" s="1"/>
  <c r="AX2" i="103"/>
  <c r="AX2" i="13" s="1"/>
  <c r="AW2" i="103"/>
  <c r="AW2" i="13" s="1"/>
  <c r="AV2" i="103"/>
  <c r="AV2" i="13" s="1"/>
  <c r="AU2" i="103"/>
  <c r="AU2" i="13" s="1"/>
  <c r="AT2" i="103"/>
  <c r="AT2" i="13" s="1"/>
  <c r="AS2" i="103"/>
  <c r="AS2" i="13" s="1"/>
  <c r="AR2" i="103"/>
  <c r="AR2" i="13" s="1"/>
  <c r="AQ2" i="103"/>
  <c r="AQ2" i="13" s="1"/>
  <c r="AP2" i="103"/>
  <c r="AP2" i="13" s="1"/>
  <c r="AO2" i="103"/>
  <c r="AO2" i="13" s="1"/>
  <c r="AN2" i="103"/>
  <c r="AN2" i="13" s="1"/>
  <c r="AM2" i="103"/>
  <c r="AM2" i="13" s="1"/>
  <c r="AL2" i="103"/>
  <c r="AL2" i="13" s="1"/>
  <c r="AK2" i="103"/>
  <c r="AK2" i="13" s="1"/>
  <c r="AJ2" i="103"/>
  <c r="AJ2" i="13" s="1"/>
  <c r="AI2" i="103"/>
  <c r="AI2" i="13" s="1"/>
  <c r="AH2" i="103"/>
  <c r="AH2" i="13" s="1"/>
  <c r="AG2" i="103"/>
  <c r="AG2" i="13" s="1"/>
  <c r="AF2" i="103"/>
  <c r="AF2" i="13" s="1"/>
  <c r="AE2" i="103"/>
  <c r="AE2" i="13" s="1"/>
  <c r="AD2" i="103"/>
  <c r="AD2" i="13" s="1"/>
  <c r="AC2" i="103"/>
  <c r="AC2" i="13" s="1"/>
  <c r="AB2" i="103"/>
  <c r="AB2" i="13" s="1"/>
  <c r="AA2" i="103"/>
  <c r="AA2" i="13" s="1"/>
  <c r="Z2" i="103"/>
  <c r="Z2" i="13" s="1"/>
  <c r="Y2" i="103"/>
  <c r="Y2" i="13" s="1"/>
  <c r="X2" i="103"/>
  <c r="X2" i="13" s="1"/>
  <c r="W2" i="103"/>
  <c r="W2" i="13" s="1"/>
  <c r="V2" i="103"/>
  <c r="V2" i="13" s="1"/>
  <c r="U2" i="103"/>
  <c r="U2" i="13" s="1"/>
  <c r="T2" i="103"/>
  <c r="T2" i="13" s="1"/>
  <c r="R2" i="103"/>
  <c r="R2" i="13" s="1"/>
  <c r="P2" i="103"/>
  <c r="P2" i="13" s="1"/>
  <c r="N2" i="103"/>
  <c r="N2" i="13" s="1"/>
  <c r="M2" i="103"/>
  <c r="M2" i="13" s="1"/>
  <c r="L2" i="103"/>
  <c r="L2" i="13" s="1"/>
  <c r="K2" i="103"/>
  <c r="K2" i="13" s="1"/>
  <c r="J2" i="103"/>
  <c r="J2" i="13" s="1"/>
  <c r="I2" i="103"/>
  <c r="I2" i="13" s="1"/>
  <c r="H2" i="103"/>
  <c r="H2" i="13" s="1"/>
  <c r="F2" i="103"/>
  <c r="F2" i="13" s="1"/>
  <c r="E2" i="103"/>
  <c r="E2" i="13" s="1"/>
  <c r="D2" i="103"/>
  <c r="D2" i="13" s="1"/>
  <c r="C2" i="103"/>
  <c r="B2" i="103"/>
  <c r="B2" i="13" s="1"/>
  <c r="A2" i="103"/>
  <c r="A2" i="13" s="1"/>
  <c r="B28" i="102"/>
  <c r="Q2" i="102" s="1"/>
  <c r="Q4" i="13" s="1"/>
  <c r="B26" i="102"/>
  <c r="O2" i="102" s="1"/>
  <c r="O4" i="13" s="1"/>
  <c r="C23" i="102"/>
  <c r="B17" i="102"/>
  <c r="G2" i="102" s="1"/>
  <c r="G4" i="13" s="1"/>
  <c r="CB2" i="102"/>
  <c r="BZ2" i="102"/>
  <c r="BY2" i="102"/>
  <c r="BX2" i="102"/>
  <c r="BW2" i="102"/>
  <c r="BW4" i="13" s="1"/>
  <c r="BV2" i="102"/>
  <c r="BV4" i="13" s="1"/>
  <c r="BU2" i="102"/>
  <c r="BU4" i="13" s="1"/>
  <c r="BT2" i="102"/>
  <c r="BT4" i="13" s="1"/>
  <c r="BS2" i="102"/>
  <c r="BS4" i="13" s="1"/>
  <c r="BR2" i="102"/>
  <c r="BR4" i="13" s="1"/>
  <c r="BQ2" i="102"/>
  <c r="BQ4" i="13" s="1"/>
  <c r="BP2" i="102"/>
  <c r="BP4" i="13" s="1"/>
  <c r="BO2" i="102"/>
  <c r="BO4" i="13" s="1"/>
  <c r="BN2" i="102"/>
  <c r="BN4" i="13" s="1"/>
  <c r="BM2" i="102"/>
  <c r="BM4" i="13" s="1"/>
  <c r="BL2" i="102"/>
  <c r="BL4" i="13" s="1"/>
  <c r="BK2" i="102"/>
  <c r="BK4" i="13" s="1"/>
  <c r="BJ2" i="102"/>
  <c r="BJ4" i="13" s="1"/>
  <c r="BI2" i="102"/>
  <c r="BI4" i="13" s="1"/>
  <c r="BH2" i="102"/>
  <c r="BH4" i="13" s="1"/>
  <c r="BG2" i="102"/>
  <c r="BG4" i="13" s="1"/>
  <c r="BF2" i="102"/>
  <c r="BF4" i="13" s="1"/>
  <c r="BE2" i="102"/>
  <c r="BE4" i="13" s="1"/>
  <c r="BD2" i="102"/>
  <c r="BD4" i="13" s="1"/>
  <c r="BC2" i="102"/>
  <c r="BC4" i="13" s="1"/>
  <c r="BB2" i="102"/>
  <c r="BB4" i="13" s="1"/>
  <c r="BA2" i="102"/>
  <c r="BA4" i="13" s="1"/>
  <c r="AZ2" i="102"/>
  <c r="AZ4" i="13" s="1"/>
  <c r="AY2" i="102"/>
  <c r="AY4" i="13" s="1"/>
  <c r="AX2" i="102"/>
  <c r="AX4" i="13" s="1"/>
  <c r="AW2" i="102"/>
  <c r="AW4" i="13" s="1"/>
  <c r="AV2" i="102"/>
  <c r="AV4" i="13" s="1"/>
  <c r="AU2" i="102"/>
  <c r="AU4" i="13" s="1"/>
  <c r="AT2" i="102"/>
  <c r="AT4" i="13" s="1"/>
  <c r="AS2" i="102"/>
  <c r="AS4" i="13" s="1"/>
  <c r="AR2" i="102"/>
  <c r="AR4" i="13" s="1"/>
  <c r="AQ2" i="102"/>
  <c r="AQ4" i="13" s="1"/>
  <c r="AP2" i="102"/>
  <c r="AP4" i="13" s="1"/>
  <c r="AO2" i="102"/>
  <c r="AO4" i="13" s="1"/>
  <c r="AN2" i="102"/>
  <c r="AN4" i="13" s="1"/>
  <c r="AM2" i="102"/>
  <c r="AM4" i="13" s="1"/>
  <c r="AL2" i="102"/>
  <c r="AL4" i="13" s="1"/>
  <c r="AK2" i="102"/>
  <c r="AK4" i="13" s="1"/>
  <c r="AJ2" i="102"/>
  <c r="AJ4" i="13" s="1"/>
  <c r="AI2" i="102"/>
  <c r="AI4" i="13" s="1"/>
  <c r="AH2" i="102"/>
  <c r="AH4" i="13" s="1"/>
  <c r="AG2" i="102"/>
  <c r="AG4" i="13" s="1"/>
  <c r="AF2" i="102"/>
  <c r="AF4" i="13" s="1"/>
  <c r="AE2" i="102"/>
  <c r="AE4" i="13" s="1"/>
  <c r="AD2" i="102"/>
  <c r="AD4" i="13" s="1"/>
  <c r="AC2" i="102"/>
  <c r="AC4" i="13" s="1"/>
  <c r="AB2" i="102"/>
  <c r="AB4" i="13" s="1"/>
  <c r="AA2" i="102"/>
  <c r="AA4" i="13" s="1"/>
  <c r="Z2" i="102"/>
  <c r="Z4" i="13" s="1"/>
  <c r="Y2" i="102"/>
  <c r="Y4" i="13" s="1"/>
  <c r="X2" i="102"/>
  <c r="X4" i="13" s="1"/>
  <c r="W2" i="102"/>
  <c r="W4" i="13" s="1"/>
  <c r="V2" i="102"/>
  <c r="V4" i="13" s="1"/>
  <c r="U2" i="102"/>
  <c r="U4" i="13" s="1"/>
  <c r="T2" i="102"/>
  <c r="T4" i="13" s="1"/>
  <c r="R2" i="102"/>
  <c r="R4" i="13" s="1"/>
  <c r="P2" i="102"/>
  <c r="P4" i="13" s="1"/>
  <c r="N2" i="102"/>
  <c r="N4" i="13" s="1"/>
  <c r="M2" i="102"/>
  <c r="M4" i="13" s="1"/>
  <c r="L2" i="102"/>
  <c r="L4" i="13" s="1"/>
  <c r="K2" i="102"/>
  <c r="K4" i="13" s="1"/>
  <c r="J2" i="102"/>
  <c r="J4" i="13" s="1"/>
  <c r="I2" i="102"/>
  <c r="I4" i="13" s="1"/>
  <c r="H2" i="102"/>
  <c r="H4" i="13" s="1"/>
  <c r="F2" i="102"/>
  <c r="F4" i="13" s="1"/>
  <c r="E2" i="102"/>
  <c r="E4" i="13" s="1"/>
  <c r="D2" i="102"/>
  <c r="D4" i="13" s="1"/>
  <c r="C2" i="102"/>
  <c r="B2" i="102"/>
  <c r="B4" i="13" s="1"/>
  <c r="A2" i="102"/>
  <c r="A4" i="13" s="1"/>
  <c r="B28" i="101"/>
  <c r="Q2" i="101" s="1"/>
  <c r="Q5" i="13" s="1"/>
  <c r="B26" i="101"/>
  <c r="O2" i="101" s="1"/>
  <c r="O5" i="13" s="1"/>
  <c r="C23" i="101"/>
  <c r="B17" i="101"/>
  <c r="G2" i="101" s="1"/>
  <c r="G5" i="13" s="1"/>
  <c r="CB2" i="101"/>
  <c r="BZ2" i="101"/>
  <c r="BY2" i="101"/>
  <c r="BX2" i="101"/>
  <c r="BW2" i="101"/>
  <c r="BW5" i="13" s="1"/>
  <c r="BV2" i="101"/>
  <c r="BV5" i="13" s="1"/>
  <c r="BU2" i="101"/>
  <c r="BU5" i="13" s="1"/>
  <c r="BT2" i="101"/>
  <c r="BT5" i="13" s="1"/>
  <c r="BS2" i="101"/>
  <c r="BS5" i="13" s="1"/>
  <c r="BR2" i="101"/>
  <c r="BR5" i="13" s="1"/>
  <c r="BQ2" i="101"/>
  <c r="BQ5" i="13" s="1"/>
  <c r="BP2" i="101"/>
  <c r="BP5" i="13" s="1"/>
  <c r="BO2" i="101"/>
  <c r="BO5" i="13" s="1"/>
  <c r="BN2" i="101"/>
  <c r="BN5" i="13" s="1"/>
  <c r="BM2" i="101"/>
  <c r="BM5" i="13" s="1"/>
  <c r="BL2" i="101"/>
  <c r="BL5" i="13" s="1"/>
  <c r="BK2" i="101"/>
  <c r="BK5" i="13" s="1"/>
  <c r="BJ2" i="101"/>
  <c r="BJ5" i="13" s="1"/>
  <c r="BI2" i="101"/>
  <c r="BI5" i="13" s="1"/>
  <c r="BH2" i="101"/>
  <c r="BH5" i="13" s="1"/>
  <c r="BG2" i="101"/>
  <c r="BG5" i="13" s="1"/>
  <c r="BF2" i="101"/>
  <c r="BF5" i="13" s="1"/>
  <c r="BE2" i="101"/>
  <c r="BE5" i="13" s="1"/>
  <c r="BD2" i="101"/>
  <c r="BD5" i="13" s="1"/>
  <c r="BC2" i="101"/>
  <c r="BC5" i="13" s="1"/>
  <c r="BB2" i="101"/>
  <c r="BB5" i="13" s="1"/>
  <c r="BA2" i="101"/>
  <c r="BA5" i="13" s="1"/>
  <c r="AZ2" i="101"/>
  <c r="AZ5" i="13" s="1"/>
  <c r="AY2" i="101"/>
  <c r="AY5" i="13" s="1"/>
  <c r="AX2" i="101"/>
  <c r="AX5" i="13" s="1"/>
  <c r="AW2" i="101"/>
  <c r="AW5" i="13" s="1"/>
  <c r="AV2" i="101"/>
  <c r="AV5" i="13" s="1"/>
  <c r="AU2" i="101"/>
  <c r="AU5" i="13" s="1"/>
  <c r="AT2" i="101"/>
  <c r="AT5" i="13" s="1"/>
  <c r="AS2" i="101"/>
  <c r="AS5" i="13" s="1"/>
  <c r="AR2" i="101"/>
  <c r="AR5" i="13" s="1"/>
  <c r="AQ2" i="101"/>
  <c r="AQ5" i="13" s="1"/>
  <c r="AP2" i="101"/>
  <c r="AP5" i="13" s="1"/>
  <c r="AO2" i="101"/>
  <c r="AO5" i="13" s="1"/>
  <c r="AN2" i="101"/>
  <c r="AN5" i="13" s="1"/>
  <c r="AM2" i="101"/>
  <c r="AM5" i="13" s="1"/>
  <c r="AL2" i="101"/>
  <c r="AL5" i="13" s="1"/>
  <c r="AK2" i="101"/>
  <c r="AK5" i="13" s="1"/>
  <c r="AJ2" i="101"/>
  <c r="AJ5" i="13" s="1"/>
  <c r="AI2" i="101"/>
  <c r="AI5" i="13" s="1"/>
  <c r="AH2" i="101"/>
  <c r="AH5" i="13" s="1"/>
  <c r="AG2" i="101"/>
  <c r="AG5" i="13" s="1"/>
  <c r="AF2" i="101"/>
  <c r="AF5" i="13" s="1"/>
  <c r="AE2" i="101"/>
  <c r="AE5" i="13" s="1"/>
  <c r="AD2" i="101"/>
  <c r="AD5" i="13" s="1"/>
  <c r="AC2" i="101"/>
  <c r="AC5" i="13" s="1"/>
  <c r="AB2" i="101"/>
  <c r="AB5" i="13" s="1"/>
  <c r="AA2" i="101"/>
  <c r="AA5" i="13" s="1"/>
  <c r="Z2" i="101"/>
  <c r="Z5" i="13" s="1"/>
  <c r="Y2" i="101"/>
  <c r="Y5" i="13" s="1"/>
  <c r="X2" i="101"/>
  <c r="X5" i="13" s="1"/>
  <c r="W2" i="101"/>
  <c r="W5" i="13" s="1"/>
  <c r="V2" i="101"/>
  <c r="V5" i="13" s="1"/>
  <c r="U2" i="101"/>
  <c r="U5" i="13" s="1"/>
  <c r="T2" i="101"/>
  <c r="T5" i="13" s="1"/>
  <c r="R2" i="101"/>
  <c r="R5" i="13" s="1"/>
  <c r="P2" i="101"/>
  <c r="P5" i="13" s="1"/>
  <c r="N2" i="101"/>
  <c r="N5" i="13" s="1"/>
  <c r="M2" i="101"/>
  <c r="M5" i="13" s="1"/>
  <c r="L2" i="101"/>
  <c r="L5" i="13" s="1"/>
  <c r="K2" i="101"/>
  <c r="K5" i="13" s="1"/>
  <c r="J2" i="101"/>
  <c r="J5" i="13" s="1"/>
  <c r="I2" i="101"/>
  <c r="I5" i="13" s="1"/>
  <c r="H2" i="101"/>
  <c r="H5" i="13" s="1"/>
  <c r="F2" i="101"/>
  <c r="F5" i="13" s="1"/>
  <c r="E2" i="101"/>
  <c r="E5" i="13" s="1"/>
  <c r="D2" i="101"/>
  <c r="D5" i="13" s="1"/>
  <c r="C2" i="101"/>
  <c r="B2" i="101"/>
  <c r="B5" i="13" s="1"/>
  <c r="A2" i="101"/>
  <c r="A5" i="13" s="1"/>
  <c r="B28" i="100"/>
  <c r="Q2" i="100" s="1"/>
  <c r="Q6" i="13" s="1"/>
  <c r="B26" i="100"/>
  <c r="O2" i="100" s="1"/>
  <c r="O6" i="13" s="1"/>
  <c r="C23" i="100"/>
  <c r="B17" i="100"/>
  <c r="B30" i="100" s="1"/>
  <c r="S2" i="100" s="1"/>
  <c r="S6" i="13" s="1"/>
  <c r="CB2" i="100"/>
  <c r="BZ2" i="100"/>
  <c r="BY2" i="100"/>
  <c r="BX2" i="100"/>
  <c r="BW2" i="100"/>
  <c r="BW6" i="13" s="1"/>
  <c r="BV2" i="100"/>
  <c r="BV6" i="13" s="1"/>
  <c r="BU2" i="100"/>
  <c r="BU6" i="13" s="1"/>
  <c r="BT2" i="100"/>
  <c r="BT6" i="13" s="1"/>
  <c r="BS2" i="100"/>
  <c r="BS6" i="13" s="1"/>
  <c r="BR2" i="100"/>
  <c r="BR6" i="13" s="1"/>
  <c r="BQ2" i="100"/>
  <c r="BQ6" i="13" s="1"/>
  <c r="BP2" i="100"/>
  <c r="BP6" i="13" s="1"/>
  <c r="BO2" i="100"/>
  <c r="BO6" i="13" s="1"/>
  <c r="BN2" i="100"/>
  <c r="BN6" i="13" s="1"/>
  <c r="BM2" i="100"/>
  <c r="BM6" i="13" s="1"/>
  <c r="BL2" i="100"/>
  <c r="BL6" i="13" s="1"/>
  <c r="BK2" i="100"/>
  <c r="BK6" i="13" s="1"/>
  <c r="BJ2" i="100"/>
  <c r="BJ6" i="13" s="1"/>
  <c r="BI2" i="100"/>
  <c r="BI6" i="13" s="1"/>
  <c r="BH2" i="100"/>
  <c r="BH6" i="13" s="1"/>
  <c r="BG2" i="100"/>
  <c r="BG6" i="13" s="1"/>
  <c r="BF2" i="100"/>
  <c r="BF6" i="13" s="1"/>
  <c r="BE2" i="100"/>
  <c r="BE6" i="13" s="1"/>
  <c r="BD2" i="100"/>
  <c r="BD6" i="13" s="1"/>
  <c r="BC2" i="100"/>
  <c r="BC6" i="13" s="1"/>
  <c r="BB2" i="100"/>
  <c r="BB6" i="13" s="1"/>
  <c r="BA2" i="100"/>
  <c r="BA6" i="13" s="1"/>
  <c r="AZ2" i="100"/>
  <c r="AZ6" i="13" s="1"/>
  <c r="AY2" i="100"/>
  <c r="AY6" i="13" s="1"/>
  <c r="AX2" i="100"/>
  <c r="AX6" i="13" s="1"/>
  <c r="AW2" i="100"/>
  <c r="AW6" i="13" s="1"/>
  <c r="AV2" i="100"/>
  <c r="AV6" i="13" s="1"/>
  <c r="AU2" i="100"/>
  <c r="AU6" i="13" s="1"/>
  <c r="AT2" i="100"/>
  <c r="AT6" i="13" s="1"/>
  <c r="AS2" i="100"/>
  <c r="AS6" i="13" s="1"/>
  <c r="AR2" i="100"/>
  <c r="AR6" i="13" s="1"/>
  <c r="AQ2" i="100"/>
  <c r="AQ6" i="13" s="1"/>
  <c r="AP2" i="100"/>
  <c r="AP6" i="13" s="1"/>
  <c r="AO2" i="100"/>
  <c r="AO6" i="13" s="1"/>
  <c r="AN2" i="100"/>
  <c r="AN6" i="13" s="1"/>
  <c r="AM2" i="100"/>
  <c r="AM6" i="13" s="1"/>
  <c r="AL2" i="100"/>
  <c r="AL6" i="13" s="1"/>
  <c r="AK2" i="100"/>
  <c r="AK6" i="13" s="1"/>
  <c r="AJ2" i="100"/>
  <c r="AJ6" i="13" s="1"/>
  <c r="AI2" i="100"/>
  <c r="AI6" i="13" s="1"/>
  <c r="AH2" i="100"/>
  <c r="AH6" i="13" s="1"/>
  <c r="AG2" i="100"/>
  <c r="AG6" i="13" s="1"/>
  <c r="AF2" i="100"/>
  <c r="AF6" i="13" s="1"/>
  <c r="AE2" i="100"/>
  <c r="AE6" i="13" s="1"/>
  <c r="AD2" i="100"/>
  <c r="AD6" i="13" s="1"/>
  <c r="AC2" i="100"/>
  <c r="AC6" i="13" s="1"/>
  <c r="AB2" i="100"/>
  <c r="AB6" i="13" s="1"/>
  <c r="AA2" i="100"/>
  <c r="AA6" i="13" s="1"/>
  <c r="Z2" i="100"/>
  <c r="Z6" i="13" s="1"/>
  <c r="Y2" i="100"/>
  <c r="Y6" i="13" s="1"/>
  <c r="X2" i="100"/>
  <c r="X6" i="13" s="1"/>
  <c r="W2" i="100"/>
  <c r="W6" i="13" s="1"/>
  <c r="V2" i="100"/>
  <c r="V6" i="13" s="1"/>
  <c r="U2" i="100"/>
  <c r="U6" i="13" s="1"/>
  <c r="T2" i="100"/>
  <c r="T6" i="13" s="1"/>
  <c r="R2" i="100"/>
  <c r="R6" i="13" s="1"/>
  <c r="P2" i="100"/>
  <c r="P6" i="13" s="1"/>
  <c r="N2" i="100"/>
  <c r="N6" i="13" s="1"/>
  <c r="M2" i="100"/>
  <c r="M6" i="13" s="1"/>
  <c r="L2" i="100"/>
  <c r="L6" i="13" s="1"/>
  <c r="K2" i="100"/>
  <c r="K6" i="13" s="1"/>
  <c r="J2" i="100"/>
  <c r="J6" i="13" s="1"/>
  <c r="I2" i="100"/>
  <c r="I6" i="13" s="1"/>
  <c r="H2" i="100"/>
  <c r="H6" i="13" s="1"/>
  <c r="F2" i="100"/>
  <c r="F6" i="13" s="1"/>
  <c r="E2" i="100"/>
  <c r="E6" i="13" s="1"/>
  <c r="D2" i="100"/>
  <c r="D6" i="13" s="1"/>
  <c r="C2" i="100"/>
  <c r="B2" i="100"/>
  <c r="B6" i="13" s="1"/>
  <c r="A2" i="100"/>
  <c r="A6" i="13" s="1"/>
  <c r="B28" i="99"/>
  <c r="Q2" i="99" s="1"/>
  <c r="Q7" i="13" s="1"/>
  <c r="B26" i="99"/>
  <c r="O2" i="99" s="1"/>
  <c r="O7" i="13" s="1"/>
  <c r="C23" i="99"/>
  <c r="B17" i="99"/>
  <c r="B30" i="99" s="1"/>
  <c r="S2" i="99" s="1"/>
  <c r="S7" i="13" s="1"/>
  <c r="CB2" i="99"/>
  <c r="BZ2" i="99"/>
  <c r="BY2" i="99"/>
  <c r="BX2" i="99"/>
  <c r="BW2" i="99"/>
  <c r="BW7" i="13" s="1"/>
  <c r="BV2" i="99"/>
  <c r="BV7" i="13" s="1"/>
  <c r="BU2" i="99"/>
  <c r="BU7" i="13" s="1"/>
  <c r="BT2" i="99"/>
  <c r="BT7" i="13" s="1"/>
  <c r="BS2" i="99"/>
  <c r="BS7" i="13" s="1"/>
  <c r="BR2" i="99"/>
  <c r="BR7" i="13" s="1"/>
  <c r="BQ2" i="99"/>
  <c r="BQ7" i="13" s="1"/>
  <c r="BP2" i="99"/>
  <c r="BP7" i="13" s="1"/>
  <c r="BO2" i="99"/>
  <c r="BO7" i="13" s="1"/>
  <c r="BN2" i="99"/>
  <c r="BN7" i="13" s="1"/>
  <c r="BM2" i="99"/>
  <c r="BM7" i="13" s="1"/>
  <c r="BL2" i="99"/>
  <c r="BL7" i="13" s="1"/>
  <c r="BK2" i="99"/>
  <c r="BK7" i="13" s="1"/>
  <c r="BJ2" i="99"/>
  <c r="BJ7" i="13" s="1"/>
  <c r="BI2" i="99"/>
  <c r="BI7" i="13" s="1"/>
  <c r="BH2" i="99"/>
  <c r="BH7" i="13" s="1"/>
  <c r="BG2" i="99"/>
  <c r="BG7" i="13" s="1"/>
  <c r="BF2" i="99"/>
  <c r="BF7" i="13" s="1"/>
  <c r="BE2" i="99"/>
  <c r="BE7" i="13" s="1"/>
  <c r="BD2" i="99"/>
  <c r="BD7" i="13" s="1"/>
  <c r="BC2" i="99"/>
  <c r="BC7" i="13" s="1"/>
  <c r="BB2" i="99"/>
  <c r="BB7" i="13" s="1"/>
  <c r="BA2" i="99"/>
  <c r="BA7" i="13" s="1"/>
  <c r="AZ2" i="99"/>
  <c r="AZ7" i="13" s="1"/>
  <c r="AY2" i="99"/>
  <c r="AY7" i="13" s="1"/>
  <c r="AX2" i="99"/>
  <c r="AX7" i="13" s="1"/>
  <c r="AW2" i="99"/>
  <c r="AW7" i="13" s="1"/>
  <c r="AV2" i="99"/>
  <c r="AV7" i="13" s="1"/>
  <c r="AU2" i="99"/>
  <c r="AU7" i="13" s="1"/>
  <c r="AT2" i="99"/>
  <c r="AT7" i="13" s="1"/>
  <c r="AS2" i="99"/>
  <c r="AS7" i="13" s="1"/>
  <c r="AR2" i="99"/>
  <c r="AR7" i="13" s="1"/>
  <c r="AQ2" i="99"/>
  <c r="AQ7" i="13" s="1"/>
  <c r="AP2" i="99"/>
  <c r="AP7" i="13" s="1"/>
  <c r="AO2" i="99"/>
  <c r="AO7" i="13" s="1"/>
  <c r="AN2" i="99"/>
  <c r="AN7" i="13" s="1"/>
  <c r="AM2" i="99"/>
  <c r="AM7" i="13" s="1"/>
  <c r="AL2" i="99"/>
  <c r="AL7" i="13" s="1"/>
  <c r="AK2" i="99"/>
  <c r="AK7" i="13" s="1"/>
  <c r="AJ2" i="99"/>
  <c r="AJ7" i="13" s="1"/>
  <c r="AI2" i="99"/>
  <c r="AI7" i="13" s="1"/>
  <c r="AH2" i="99"/>
  <c r="AH7" i="13" s="1"/>
  <c r="AG2" i="99"/>
  <c r="AG7" i="13" s="1"/>
  <c r="AF2" i="99"/>
  <c r="AF7" i="13" s="1"/>
  <c r="AE2" i="99"/>
  <c r="AE7" i="13" s="1"/>
  <c r="AD2" i="99"/>
  <c r="AD7" i="13" s="1"/>
  <c r="AC2" i="99"/>
  <c r="AC7" i="13" s="1"/>
  <c r="AB2" i="99"/>
  <c r="AB7" i="13" s="1"/>
  <c r="AA2" i="99"/>
  <c r="AA7" i="13" s="1"/>
  <c r="Z2" i="99"/>
  <c r="Z7" i="13" s="1"/>
  <c r="Y2" i="99"/>
  <c r="Y7" i="13" s="1"/>
  <c r="X2" i="99"/>
  <c r="X7" i="13" s="1"/>
  <c r="W2" i="99"/>
  <c r="W7" i="13" s="1"/>
  <c r="V2" i="99"/>
  <c r="V7" i="13" s="1"/>
  <c r="U2" i="99"/>
  <c r="U7" i="13" s="1"/>
  <c r="T2" i="99"/>
  <c r="T7" i="13" s="1"/>
  <c r="R2" i="99"/>
  <c r="R7" i="13" s="1"/>
  <c r="P2" i="99"/>
  <c r="P7" i="13" s="1"/>
  <c r="N2" i="99"/>
  <c r="N7" i="13" s="1"/>
  <c r="M2" i="99"/>
  <c r="M7" i="13" s="1"/>
  <c r="L2" i="99"/>
  <c r="L7" i="13" s="1"/>
  <c r="K2" i="99"/>
  <c r="K7" i="13" s="1"/>
  <c r="J2" i="99"/>
  <c r="J7" i="13" s="1"/>
  <c r="I2" i="99"/>
  <c r="I7" i="13" s="1"/>
  <c r="H2" i="99"/>
  <c r="H7" i="13" s="1"/>
  <c r="F2" i="99"/>
  <c r="F7" i="13" s="1"/>
  <c r="E2" i="99"/>
  <c r="E7" i="13" s="1"/>
  <c r="D2" i="99"/>
  <c r="D7" i="13" s="1"/>
  <c r="C2" i="99"/>
  <c r="B2" i="99"/>
  <c r="B7" i="13" s="1"/>
  <c r="A2" i="99"/>
  <c r="A7" i="13" s="1"/>
  <c r="B28" i="98"/>
  <c r="Q2" i="98" s="1"/>
  <c r="Q8" i="13" s="1"/>
  <c r="B26" i="98"/>
  <c r="O2" i="98" s="1"/>
  <c r="O8" i="13" s="1"/>
  <c r="C23" i="98"/>
  <c r="B17" i="98"/>
  <c r="B30" i="98" s="1"/>
  <c r="S2" i="98" s="1"/>
  <c r="S8" i="13" s="1"/>
  <c r="CB2" i="98"/>
  <c r="BZ2" i="98"/>
  <c r="BY2" i="98"/>
  <c r="BX2" i="98"/>
  <c r="BW2" i="98"/>
  <c r="BW8" i="13" s="1"/>
  <c r="BV2" i="98"/>
  <c r="BV8" i="13" s="1"/>
  <c r="BU2" i="98"/>
  <c r="BU8" i="13" s="1"/>
  <c r="BT2" i="98"/>
  <c r="BT8" i="13" s="1"/>
  <c r="BS2" i="98"/>
  <c r="BS8" i="13" s="1"/>
  <c r="BR2" i="98"/>
  <c r="BR8" i="13" s="1"/>
  <c r="BQ2" i="98"/>
  <c r="BQ8" i="13" s="1"/>
  <c r="BP2" i="98"/>
  <c r="BP8" i="13" s="1"/>
  <c r="BO2" i="98"/>
  <c r="BO8" i="13" s="1"/>
  <c r="BN2" i="98"/>
  <c r="BN8" i="13" s="1"/>
  <c r="BM2" i="98"/>
  <c r="BM8" i="13" s="1"/>
  <c r="BL2" i="98"/>
  <c r="BL8" i="13" s="1"/>
  <c r="BK2" i="98"/>
  <c r="BK8" i="13" s="1"/>
  <c r="BJ2" i="98"/>
  <c r="BJ8" i="13" s="1"/>
  <c r="BI2" i="98"/>
  <c r="BI8" i="13" s="1"/>
  <c r="BH2" i="98"/>
  <c r="BH8" i="13" s="1"/>
  <c r="BG2" i="98"/>
  <c r="BG8" i="13" s="1"/>
  <c r="BF2" i="98"/>
  <c r="BF8" i="13" s="1"/>
  <c r="BE2" i="98"/>
  <c r="BE8" i="13" s="1"/>
  <c r="BD2" i="98"/>
  <c r="BD8" i="13" s="1"/>
  <c r="BC2" i="98"/>
  <c r="BC8" i="13" s="1"/>
  <c r="BB2" i="98"/>
  <c r="BB8" i="13" s="1"/>
  <c r="BA2" i="98"/>
  <c r="BA8" i="13" s="1"/>
  <c r="AZ2" i="98"/>
  <c r="AZ8" i="13" s="1"/>
  <c r="AY2" i="98"/>
  <c r="AY8" i="13" s="1"/>
  <c r="AX2" i="98"/>
  <c r="AX8" i="13" s="1"/>
  <c r="AW2" i="98"/>
  <c r="AW8" i="13" s="1"/>
  <c r="AV2" i="98"/>
  <c r="AV8" i="13" s="1"/>
  <c r="AU2" i="98"/>
  <c r="AU8" i="13" s="1"/>
  <c r="AT2" i="98"/>
  <c r="AT8" i="13" s="1"/>
  <c r="AS2" i="98"/>
  <c r="AS8" i="13" s="1"/>
  <c r="AR2" i="98"/>
  <c r="AR8" i="13" s="1"/>
  <c r="AQ2" i="98"/>
  <c r="AQ8" i="13" s="1"/>
  <c r="AP2" i="98"/>
  <c r="AP8" i="13" s="1"/>
  <c r="AO2" i="98"/>
  <c r="AO8" i="13" s="1"/>
  <c r="AN2" i="98"/>
  <c r="AN8" i="13" s="1"/>
  <c r="AM2" i="98"/>
  <c r="AM8" i="13" s="1"/>
  <c r="AL2" i="98"/>
  <c r="AL8" i="13" s="1"/>
  <c r="AK2" i="98"/>
  <c r="AK8" i="13" s="1"/>
  <c r="AJ2" i="98"/>
  <c r="AJ8" i="13" s="1"/>
  <c r="AI2" i="98"/>
  <c r="AI8" i="13" s="1"/>
  <c r="AH2" i="98"/>
  <c r="AH8" i="13" s="1"/>
  <c r="AG2" i="98"/>
  <c r="AG8" i="13" s="1"/>
  <c r="AF2" i="98"/>
  <c r="AF8" i="13" s="1"/>
  <c r="AE2" i="98"/>
  <c r="AE8" i="13" s="1"/>
  <c r="AD2" i="98"/>
  <c r="AD8" i="13" s="1"/>
  <c r="AC2" i="98"/>
  <c r="AC8" i="13" s="1"/>
  <c r="AB2" i="98"/>
  <c r="AB8" i="13" s="1"/>
  <c r="AA2" i="98"/>
  <c r="AA8" i="13" s="1"/>
  <c r="Z2" i="98"/>
  <c r="Z8" i="13" s="1"/>
  <c r="Y2" i="98"/>
  <c r="Y8" i="13" s="1"/>
  <c r="X2" i="98"/>
  <c r="X8" i="13" s="1"/>
  <c r="W2" i="98"/>
  <c r="W8" i="13" s="1"/>
  <c r="V2" i="98"/>
  <c r="V8" i="13" s="1"/>
  <c r="U2" i="98"/>
  <c r="U8" i="13" s="1"/>
  <c r="T2" i="98"/>
  <c r="T8" i="13" s="1"/>
  <c r="R2" i="98"/>
  <c r="R8" i="13" s="1"/>
  <c r="P2" i="98"/>
  <c r="P8" i="13" s="1"/>
  <c r="N2" i="98"/>
  <c r="N8" i="13" s="1"/>
  <c r="M2" i="98"/>
  <c r="M8" i="13" s="1"/>
  <c r="L2" i="98"/>
  <c r="L8" i="13" s="1"/>
  <c r="K2" i="98"/>
  <c r="K8" i="13" s="1"/>
  <c r="J2" i="98"/>
  <c r="J8" i="13" s="1"/>
  <c r="I2" i="98"/>
  <c r="I8" i="13" s="1"/>
  <c r="H2" i="98"/>
  <c r="H8" i="13" s="1"/>
  <c r="F2" i="98"/>
  <c r="F8" i="13" s="1"/>
  <c r="E2" i="98"/>
  <c r="E8" i="13" s="1"/>
  <c r="D2" i="98"/>
  <c r="D8" i="13" s="1"/>
  <c r="C2" i="98"/>
  <c r="B2" i="98"/>
  <c r="B8" i="13" s="1"/>
  <c r="A2" i="98"/>
  <c r="A8" i="13" s="1"/>
  <c r="B28" i="97"/>
  <c r="Q2" i="97" s="1"/>
  <c r="Q9" i="13" s="1"/>
  <c r="B26" i="97"/>
  <c r="O2" i="97" s="1"/>
  <c r="O9" i="13" s="1"/>
  <c r="C23" i="97"/>
  <c r="B17" i="97"/>
  <c r="G2" i="97" s="1"/>
  <c r="G9" i="13" s="1"/>
  <c r="CB2" i="97"/>
  <c r="BZ2" i="97"/>
  <c r="BY2" i="97"/>
  <c r="BX2" i="97"/>
  <c r="BW2" i="97"/>
  <c r="BW9" i="13" s="1"/>
  <c r="BV2" i="97"/>
  <c r="BV9" i="13" s="1"/>
  <c r="BU2" i="97"/>
  <c r="BU9" i="13" s="1"/>
  <c r="BT2" i="97"/>
  <c r="BT9" i="13" s="1"/>
  <c r="BS2" i="97"/>
  <c r="BS9" i="13" s="1"/>
  <c r="BR2" i="97"/>
  <c r="BR9" i="13" s="1"/>
  <c r="BQ2" i="97"/>
  <c r="BQ9" i="13" s="1"/>
  <c r="BP2" i="97"/>
  <c r="BP9" i="13" s="1"/>
  <c r="BO2" i="97"/>
  <c r="BO9" i="13" s="1"/>
  <c r="BN2" i="97"/>
  <c r="BN9" i="13" s="1"/>
  <c r="BM2" i="97"/>
  <c r="BM9" i="13" s="1"/>
  <c r="BL2" i="97"/>
  <c r="BL9" i="13" s="1"/>
  <c r="BK2" i="97"/>
  <c r="BK9" i="13" s="1"/>
  <c r="BJ2" i="97"/>
  <c r="BJ9" i="13" s="1"/>
  <c r="BI2" i="97"/>
  <c r="BI9" i="13" s="1"/>
  <c r="BH2" i="97"/>
  <c r="BH9" i="13" s="1"/>
  <c r="BG2" i="97"/>
  <c r="BG9" i="13" s="1"/>
  <c r="BF2" i="97"/>
  <c r="BF9" i="13" s="1"/>
  <c r="BE2" i="97"/>
  <c r="BE9" i="13" s="1"/>
  <c r="BD2" i="97"/>
  <c r="BD9" i="13" s="1"/>
  <c r="BC2" i="97"/>
  <c r="BC9" i="13" s="1"/>
  <c r="BB2" i="97"/>
  <c r="BB9" i="13" s="1"/>
  <c r="BA2" i="97"/>
  <c r="BA9" i="13" s="1"/>
  <c r="AZ2" i="97"/>
  <c r="AZ9" i="13" s="1"/>
  <c r="AY2" i="97"/>
  <c r="AY9" i="13" s="1"/>
  <c r="AX2" i="97"/>
  <c r="AX9" i="13" s="1"/>
  <c r="AW2" i="97"/>
  <c r="AW9" i="13" s="1"/>
  <c r="AV2" i="97"/>
  <c r="AV9" i="13" s="1"/>
  <c r="AU2" i="97"/>
  <c r="AU9" i="13" s="1"/>
  <c r="AT2" i="97"/>
  <c r="AT9" i="13" s="1"/>
  <c r="AS2" i="97"/>
  <c r="AS9" i="13" s="1"/>
  <c r="AR2" i="97"/>
  <c r="AR9" i="13" s="1"/>
  <c r="AQ2" i="97"/>
  <c r="AQ9" i="13" s="1"/>
  <c r="AP2" i="97"/>
  <c r="AP9" i="13" s="1"/>
  <c r="AO2" i="97"/>
  <c r="AO9" i="13" s="1"/>
  <c r="AN2" i="97"/>
  <c r="AN9" i="13" s="1"/>
  <c r="AM2" i="97"/>
  <c r="AM9" i="13" s="1"/>
  <c r="AL2" i="97"/>
  <c r="AL9" i="13" s="1"/>
  <c r="AK2" i="97"/>
  <c r="AK9" i="13" s="1"/>
  <c r="AJ2" i="97"/>
  <c r="AJ9" i="13" s="1"/>
  <c r="AI2" i="97"/>
  <c r="AI9" i="13" s="1"/>
  <c r="AH2" i="97"/>
  <c r="AH9" i="13" s="1"/>
  <c r="AG2" i="97"/>
  <c r="AG9" i="13" s="1"/>
  <c r="AF2" i="97"/>
  <c r="AF9" i="13" s="1"/>
  <c r="AE2" i="97"/>
  <c r="AE9" i="13" s="1"/>
  <c r="AD2" i="97"/>
  <c r="AD9" i="13" s="1"/>
  <c r="AC2" i="97"/>
  <c r="AC9" i="13" s="1"/>
  <c r="AB2" i="97"/>
  <c r="AB9" i="13" s="1"/>
  <c r="AA2" i="97"/>
  <c r="AA9" i="13" s="1"/>
  <c r="Z2" i="97"/>
  <c r="Z9" i="13" s="1"/>
  <c r="Y2" i="97"/>
  <c r="Y9" i="13" s="1"/>
  <c r="X2" i="97"/>
  <c r="X9" i="13" s="1"/>
  <c r="W2" i="97"/>
  <c r="W9" i="13" s="1"/>
  <c r="V2" i="97"/>
  <c r="V9" i="13" s="1"/>
  <c r="U2" i="97"/>
  <c r="U9" i="13" s="1"/>
  <c r="T2" i="97"/>
  <c r="T9" i="13" s="1"/>
  <c r="R2" i="97"/>
  <c r="R9" i="13" s="1"/>
  <c r="P2" i="97"/>
  <c r="P9" i="13" s="1"/>
  <c r="N2" i="97"/>
  <c r="N9" i="13" s="1"/>
  <c r="M2" i="97"/>
  <c r="M9" i="13" s="1"/>
  <c r="L2" i="97"/>
  <c r="L9" i="13" s="1"/>
  <c r="K2" i="97"/>
  <c r="K9" i="13" s="1"/>
  <c r="J2" i="97"/>
  <c r="J9" i="13" s="1"/>
  <c r="I2" i="97"/>
  <c r="I9" i="13" s="1"/>
  <c r="H2" i="97"/>
  <c r="H9" i="13" s="1"/>
  <c r="F2" i="97"/>
  <c r="F9" i="13" s="1"/>
  <c r="E2" i="97"/>
  <c r="E9" i="13" s="1"/>
  <c r="D2" i="97"/>
  <c r="D9" i="13" s="1"/>
  <c r="C2" i="97"/>
  <c r="B2" i="97"/>
  <c r="B9" i="13" s="1"/>
  <c r="A2" i="97"/>
  <c r="A9" i="13" s="1"/>
  <c r="B28" i="96"/>
  <c r="Q2" i="96" s="1"/>
  <c r="Q10" i="13" s="1"/>
  <c r="B26" i="96"/>
  <c r="O2" i="96" s="1"/>
  <c r="O10" i="13" s="1"/>
  <c r="C23" i="96"/>
  <c r="B17" i="96"/>
  <c r="B30" i="96" s="1"/>
  <c r="S2" i="96" s="1"/>
  <c r="S10" i="13" s="1"/>
  <c r="CB2" i="96"/>
  <c r="BZ2" i="96"/>
  <c r="BY2" i="96"/>
  <c r="BX2" i="96"/>
  <c r="BW2" i="96"/>
  <c r="BW10" i="13" s="1"/>
  <c r="BV2" i="96"/>
  <c r="BV10" i="13" s="1"/>
  <c r="BU2" i="96"/>
  <c r="BU10" i="13" s="1"/>
  <c r="BT2" i="96"/>
  <c r="BT10" i="13" s="1"/>
  <c r="BS2" i="96"/>
  <c r="BS10" i="13" s="1"/>
  <c r="BR2" i="96"/>
  <c r="BR10" i="13" s="1"/>
  <c r="BQ2" i="96"/>
  <c r="BQ10" i="13" s="1"/>
  <c r="BP2" i="96"/>
  <c r="BP10" i="13" s="1"/>
  <c r="BO2" i="96"/>
  <c r="BO10" i="13" s="1"/>
  <c r="BN2" i="96"/>
  <c r="BN10" i="13" s="1"/>
  <c r="BM2" i="96"/>
  <c r="BM10" i="13" s="1"/>
  <c r="BL2" i="96"/>
  <c r="BL10" i="13" s="1"/>
  <c r="BK2" i="96"/>
  <c r="BK10" i="13" s="1"/>
  <c r="BI2" i="96"/>
  <c r="BI10" i="13" s="1"/>
  <c r="BH2" i="96"/>
  <c r="BH10" i="13" s="1"/>
  <c r="BG2" i="96"/>
  <c r="BG10" i="13" s="1"/>
  <c r="BF2" i="96"/>
  <c r="BF10" i="13" s="1"/>
  <c r="BE2" i="96"/>
  <c r="BE10" i="13" s="1"/>
  <c r="BD2" i="96"/>
  <c r="BD10" i="13" s="1"/>
  <c r="BC2" i="96"/>
  <c r="BC10" i="13" s="1"/>
  <c r="BB2" i="96"/>
  <c r="BB10" i="13" s="1"/>
  <c r="BA2" i="96"/>
  <c r="BA10" i="13" s="1"/>
  <c r="AZ2" i="96"/>
  <c r="AZ10" i="13" s="1"/>
  <c r="AY2" i="96"/>
  <c r="AY10" i="13" s="1"/>
  <c r="AX2" i="96"/>
  <c r="AX10" i="13" s="1"/>
  <c r="AW2" i="96"/>
  <c r="AW10" i="13" s="1"/>
  <c r="AV2" i="96"/>
  <c r="AV10" i="13" s="1"/>
  <c r="AU2" i="96"/>
  <c r="AU10" i="13" s="1"/>
  <c r="AT2" i="96"/>
  <c r="AT10" i="13" s="1"/>
  <c r="AS2" i="96"/>
  <c r="AS10" i="13" s="1"/>
  <c r="AR2" i="96"/>
  <c r="AR10" i="13" s="1"/>
  <c r="AQ2" i="96"/>
  <c r="AQ10" i="13" s="1"/>
  <c r="AP2" i="96"/>
  <c r="AP10" i="13" s="1"/>
  <c r="AO2" i="96"/>
  <c r="AO10" i="13" s="1"/>
  <c r="AN2" i="96"/>
  <c r="AN10" i="13" s="1"/>
  <c r="AM2" i="96"/>
  <c r="AM10" i="13" s="1"/>
  <c r="AL2" i="96"/>
  <c r="AL10" i="13" s="1"/>
  <c r="AK2" i="96"/>
  <c r="AK10" i="13" s="1"/>
  <c r="AJ2" i="96"/>
  <c r="AJ10" i="13" s="1"/>
  <c r="AI2" i="96"/>
  <c r="AI10" i="13" s="1"/>
  <c r="AH2" i="96"/>
  <c r="AH10" i="13" s="1"/>
  <c r="AG2" i="96"/>
  <c r="AG10" i="13" s="1"/>
  <c r="AF2" i="96"/>
  <c r="AF10" i="13" s="1"/>
  <c r="AE2" i="96"/>
  <c r="AE10" i="13" s="1"/>
  <c r="AD2" i="96"/>
  <c r="AD10" i="13" s="1"/>
  <c r="AC2" i="96"/>
  <c r="AC10" i="13" s="1"/>
  <c r="AB2" i="96"/>
  <c r="AB10" i="13" s="1"/>
  <c r="AA2" i="96"/>
  <c r="AA10" i="13" s="1"/>
  <c r="Z2" i="96"/>
  <c r="Z10" i="13" s="1"/>
  <c r="Y2" i="96"/>
  <c r="Y10" i="13" s="1"/>
  <c r="X2" i="96"/>
  <c r="X10" i="13" s="1"/>
  <c r="W2" i="96"/>
  <c r="W10" i="13" s="1"/>
  <c r="V2" i="96"/>
  <c r="V10" i="13" s="1"/>
  <c r="U2" i="96"/>
  <c r="U10" i="13" s="1"/>
  <c r="T2" i="96"/>
  <c r="T10" i="13" s="1"/>
  <c r="R2" i="96"/>
  <c r="R10" i="13" s="1"/>
  <c r="P2" i="96"/>
  <c r="P10" i="13" s="1"/>
  <c r="N2" i="96"/>
  <c r="N10" i="13" s="1"/>
  <c r="M2" i="96"/>
  <c r="M10" i="13" s="1"/>
  <c r="L2" i="96"/>
  <c r="L10" i="13" s="1"/>
  <c r="K2" i="96"/>
  <c r="K10" i="13" s="1"/>
  <c r="J2" i="96"/>
  <c r="J10" i="13" s="1"/>
  <c r="I2" i="96"/>
  <c r="I10" i="13" s="1"/>
  <c r="H2" i="96"/>
  <c r="H10" i="13" s="1"/>
  <c r="F2" i="96"/>
  <c r="F10" i="13" s="1"/>
  <c r="E2" i="96"/>
  <c r="E10" i="13" s="1"/>
  <c r="D2" i="96"/>
  <c r="D10" i="13" s="1"/>
  <c r="C2" i="96"/>
  <c r="B2" i="96"/>
  <c r="B10" i="13" s="1"/>
  <c r="A2" i="96"/>
  <c r="A10" i="13" s="1"/>
  <c r="B28" i="95"/>
  <c r="Q2" i="95" s="1"/>
  <c r="Q11" i="13" s="1"/>
  <c r="C23" i="95"/>
  <c r="CB2" i="95"/>
  <c r="BZ2" i="95"/>
  <c r="BY2" i="95"/>
  <c r="BX2" i="95"/>
  <c r="BW2" i="95"/>
  <c r="BW11" i="13" s="1"/>
  <c r="BV2" i="95"/>
  <c r="BV11" i="13" s="1"/>
  <c r="BU2" i="95"/>
  <c r="BU11" i="13" s="1"/>
  <c r="BT2" i="95"/>
  <c r="BT11" i="13" s="1"/>
  <c r="BS2" i="95"/>
  <c r="BS11" i="13" s="1"/>
  <c r="BR2" i="95"/>
  <c r="BR11" i="13" s="1"/>
  <c r="BQ2" i="95"/>
  <c r="BQ11" i="13" s="1"/>
  <c r="BP2" i="95"/>
  <c r="BP11" i="13" s="1"/>
  <c r="BO2" i="95"/>
  <c r="BO11" i="13" s="1"/>
  <c r="BN2" i="95"/>
  <c r="BN11" i="13" s="1"/>
  <c r="BM2" i="95"/>
  <c r="BM11" i="13" s="1"/>
  <c r="BL2" i="95"/>
  <c r="BL11" i="13" s="1"/>
  <c r="BK2" i="95"/>
  <c r="BK11" i="13" s="1"/>
  <c r="BJ2" i="95"/>
  <c r="BJ11" i="13" s="1"/>
  <c r="BI2" i="95"/>
  <c r="BI11" i="13" s="1"/>
  <c r="BH2" i="95"/>
  <c r="BH11" i="13" s="1"/>
  <c r="BG2" i="95"/>
  <c r="BG11" i="13" s="1"/>
  <c r="BF2" i="95"/>
  <c r="BF11" i="13" s="1"/>
  <c r="BE2" i="95"/>
  <c r="BE11" i="13" s="1"/>
  <c r="BD2" i="95"/>
  <c r="BD11" i="13" s="1"/>
  <c r="BC2" i="95"/>
  <c r="BC11" i="13" s="1"/>
  <c r="BB2" i="95"/>
  <c r="BB11" i="13" s="1"/>
  <c r="BA2" i="95"/>
  <c r="BA11" i="13" s="1"/>
  <c r="AZ2" i="95"/>
  <c r="AZ11" i="13" s="1"/>
  <c r="AY2" i="95"/>
  <c r="AY11" i="13" s="1"/>
  <c r="AX2" i="95"/>
  <c r="AX11" i="13" s="1"/>
  <c r="AW2" i="95"/>
  <c r="AW11" i="13" s="1"/>
  <c r="AV2" i="95"/>
  <c r="AV11" i="13" s="1"/>
  <c r="AU2" i="95"/>
  <c r="AU11" i="13" s="1"/>
  <c r="AT2" i="95"/>
  <c r="AT11" i="13" s="1"/>
  <c r="AS2" i="95"/>
  <c r="AS11" i="13" s="1"/>
  <c r="AR2" i="95"/>
  <c r="AR11" i="13" s="1"/>
  <c r="AQ2" i="95"/>
  <c r="AQ11" i="13" s="1"/>
  <c r="AP2" i="95"/>
  <c r="AP11" i="13" s="1"/>
  <c r="AO2" i="95"/>
  <c r="AO11" i="13" s="1"/>
  <c r="AN2" i="95"/>
  <c r="AN11" i="13" s="1"/>
  <c r="AM2" i="95"/>
  <c r="AM11" i="13" s="1"/>
  <c r="AL2" i="95"/>
  <c r="AL11" i="13" s="1"/>
  <c r="AK2" i="95"/>
  <c r="AK11" i="13" s="1"/>
  <c r="AJ2" i="95"/>
  <c r="AJ11" i="13" s="1"/>
  <c r="AI2" i="95"/>
  <c r="AI11" i="13" s="1"/>
  <c r="AH2" i="95"/>
  <c r="AH11" i="13" s="1"/>
  <c r="AG2" i="95"/>
  <c r="AG11" i="13" s="1"/>
  <c r="AF2" i="95"/>
  <c r="AF11" i="13" s="1"/>
  <c r="AE2" i="95"/>
  <c r="AE11" i="13" s="1"/>
  <c r="AD2" i="95"/>
  <c r="AD11" i="13" s="1"/>
  <c r="AC2" i="95"/>
  <c r="AC11" i="13" s="1"/>
  <c r="AB2" i="95"/>
  <c r="AB11" i="13" s="1"/>
  <c r="AA2" i="95"/>
  <c r="AA11" i="13" s="1"/>
  <c r="Z2" i="95"/>
  <c r="Z11" i="13" s="1"/>
  <c r="Y2" i="95"/>
  <c r="Y11" i="13" s="1"/>
  <c r="X2" i="95"/>
  <c r="X11" i="13" s="1"/>
  <c r="W2" i="95"/>
  <c r="W11" i="13" s="1"/>
  <c r="V2" i="95"/>
  <c r="V11" i="13" s="1"/>
  <c r="U2" i="95"/>
  <c r="U11" i="13" s="1"/>
  <c r="T2" i="95"/>
  <c r="T11" i="13" s="1"/>
  <c r="R2" i="95"/>
  <c r="R11" i="13" s="1"/>
  <c r="P2" i="95"/>
  <c r="P11" i="13" s="1"/>
  <c r="O2" i="95"/>
  <c r="O11" i="13" s="1"/>
  <c r="N2" i="95"/>
  <c r="N11" i="13" s="1"/>
  <c r="M2" i="95"/>
  <c r="M11" i="13" s="1"/>
  <c r="L2" i="95"/>
  <c r="L11" i="13" s="1"/>
  <c r="K2" i="95"/>
  <c r="K11" i="13" s="1"/>
  <c r="J2" i="95"/>
  <c r="J11" i="13" s="1"/>
  <c r="I2" i="95"/>
  <c r="I11" i="13" s="1"/>
  <c r="H2" i="95"/>
  <c r="H11" i="13" s="1"/>
  <c r="F2" i="95"/>
  <c r="F11" i="13" s="1"/>
  <c r="E2" i="95"/>
  <c r="E11" i="13" s="1"/>
  <c r="D2" i="95"/>
  <c r="D11" i="13" s="1"/>
  <c r="C2" i="95"/>
  <c r="B2" i="95"/>
  <c r="B11" i="13" s="1"/>
  <c r="A2" i="95"/>
  <c r="A11" i="13" s="1"/>
  <c r="B28" i="94"/>
  <c r="Q2" i="94" s="1"/>
  <c r="Q14" i="13" s="1"/>
  <c r="B26" i="94"/>
  <c r="O2" i="94" s="1"/>
  <c r="O14" i="13" s="1"/>
  <c r="C23" i="94"/>
  <c r="B17" i="94"/>
  <c r="B30" i="94" s="1"/>
  <c r="S2" i="94" s="1"/>
  <c r="S14" i="13" s="1"/>
  <c r="CB2" i="94"/>
  <c r="BZ2" i="94"/>
  <c r="BY2" i="94"/>
  <c r="BX2" i="94"/>
  <c r="BW2" i="94"/>
  <c r="BW14" i="13" s="1"/>
  <c r="BV2" i="94"/>
  <c r="BV14" i="13" s="1"/>
  <c r="BU2" i="94"/>
  <c r="BU14" i="13" s="1"/>
  <c r="BT2" i="94"/>
  <c r="BT14" i="13" s="1"/>
  <c r="BS2" i="94"/>
  <c r="BS14" i="13" s="1"/>
  <c r="BR2" i="94"/>
  <c r="BR14" i="13" s="1"/>
  <c r="BQ2" i="94"/>
  <c r="BQ14" i="13" s="1"/>
  <c r="BP2" i="94"/>
  <c r="BP14" i="13" s="1"/>
  <c r="BO2" i="94"/>
  <c r="BO14" i="13" s="1"/>
  <c r="BN2" i="94"/>
  <c r="BN14" i="13" s="1"/>
  <c r="BM2" i="94"/>
  <c r="BM14" i="13" s="1"/>
  <c r="BL2" i="94"/>
  <c r="BL14" i="13" s="1"/>
  <c r="BK2" i="94"/>
  <c r="BK14" i="13" s="1"/>
  <c r="BJ2" i="94"/>
  <c r="BJ14" i="13" s="1"/>
  <c r="BI2" i="94"/>
  <c r="BI14" i="13" s="1"/>
  <c r="BH2" i="94"/>
  <c r="BH14" i="13" s="1"/>
  <c r="BG2" i="94"/>
  <c r="BG14" i="13" s="1"/>
  <c r="BF2" i="94"/>
  <c r="BF14" i="13" s="1"/>
  <c r="BE2" i="94"/>
  <c r="BE14" i="13" s="1"/>
  <c r="BD2" i="94"/>
  <c r="BD14" i="13" s="1"/>
  <c r="BC2" i="94"/>
  <c r="BC14" i="13" s="1"/>
  <c r="BB2" i="94"/>
  <c r="BB14" i="13" s="1"/>
  <c r="BA2" i="94"/>
  <c r="BA14" i="13" s="1"/>
  <c r="AZ2" i="94"/>
  <c r="AZ14" i="13" s="1"/>
  <c r="AY2" i="94"/>
  <c r="AY14" i="13" s="1"/>
  <c r="AX2" i="94"/>
  <c r="AX14" i="13" s="1"/>
  <c r="AW2" i="94"/>
  <c r="AW14" i="13" s="1"/>
  <c r="AV2" i="94"/>
  <c r="AV14" i="13" s="1"/>
  <c r="AU2" i="94"/>
  <c r="AU14" i="13" s="1"/>
  <c r="AT2" i="94"/>
  <c r="AT14" i="13" s="1"/>
  <c r="AS2" i="94"/>
  <c r="AS14" i="13" s="1"/>
  <c r="AR2" i="94"/>
  <c r="AR14" i="13" s="1"/>
  <c r="AQ2" i="94"/>
  <c r="AQ14" i="13" s="1"/>
  <c r="AP2" i="94"/>
  <c r="AP14" i="13" s="1"/>
  <c r="AO2" i="94"/>
  <c r="AO14" i="13" s="1"/>
  <c r="AN2" i="94"/>
  <c r="AN14" i="13" s="1"/>
  <c r="AM2" i="94"/>
  <c r="AM14" i="13" s="1"/>
  <c r="AL2" i="94"/>
  <c r="AL14" i="13" s="1"/>
  <c r="AK2" i="94"/>
  <c r="AK14" i="13" s="1"/>
  <c r="AJ2" i="94"/>
  <c r="AJ14" i="13" s="1"/>
  <c r="AI2" i="94"/>
  <c r="AI14" i="13" s="1"/>
  <c r="AH2" i="94"/>
  <c r="AH14" i="13" s="1"/>
  <c r="AG2" i="94"/>
  <c r="AG14" i="13" s="1"/>
  <c r="AF2" i="94"/>
  <c r="AF14" i="13" s="1"/>
  <c r="AE2" i="94"/>
  <c r="AE14" i="13" s="1"/>
  <c r="AD2" i="94"/>
  <c r="AD14" i="13" s="1"/>
  <c r="AC2" i="94"/>
  <c r="AC14" i="13" s="1"/>
  <c r="AB2" i="94"/>
  <c r="AB14" i="13" s="1"/>
  <c r="AA2" i="94"/>
  <c r="AA14" i="13" s="1"/>
  <c r="Z2" i="94"/>
  <c r="Z14" i="13" s="1"/>
  <c r="Y2" i="94"/>
  <c r="Y14" i="13" s="1"/>
  <c r="X2" i="94"/>
  <c r="X14" i="13" s="1"/>
  <c r="W2" i="94"/>
  <c r="W14" i="13" s="1"/>
  <c r="V2" i="94"/>
  <c r="V14" i="13" s="1"/>
  <c r="U2" i="94"/>
  <c r="U14" i="13" s="1"/>
  <c r="T2" i="94"/>
  <c r="T14" i="13" s="1"/>
  <c r="R2" i="94"/>
  <c r="R14" i="13" s="1"/>
  <c r="P2" i="94"/>
  <c r="P14" i="13" s="1"/>
  <c r="N2" i="94"/>
  <c r="N14" i="13" s="1"/>
  <c r="M2" i="94"/>
  <c r="M14" i="13" s="1"/>
  <c r="L2" i="94"/>
  <c r="L14" i="13" s="1"/>
  <c r="K2" i="94"/>
  <c r="K14" i="13" s="1"/>
  <c r="J2" i="94"/>
  <c r="J14" i="13" s="1"/>
  <c r="I2" i="94"/>
  <c r="I14" i="13" s="1"/>
  <c r="H2" i="94"/>
  <c r="H14" i="13" s="1"/>
  <c r="F2" i="94"/>
  <c r="F14" i="13" s="1"/>
  <c r="E2" i="94"/>
  <c r="E14" i="13" s="1"/>
  <c r="D2" i="94"/>
  <c r="D14" i="13" s="1"/>
  <c r="C2" i="94"/>
  <c r="B2" i="94"/>
  <c r="B14" i="13" s="1"/>
  <c r="A2" i="94"/>
  <c r="A14" i="13" s="1"/>
  <c r="B28" i="93"/>
  <c r="Q2" i="93" s="1"/>
  <c r="Q12" i="13" s="1"/>
  <c r="B26" i="93"/>
  <c r="O2" i="93" s="1"/>
  <c r="O12" i="13" s="1"/>
  <c r="C23" i="93"/>
  <c r="B17" i="93"/>
  <c r="B30" i="93" s="1"/>
  <c r="S2" i="93" s="1"/>
  <c r="S12" i="13" s="1"/>
  <c r="CB2" i="93"/>
  <c r="BZ2" i="93"/>
  <c r="BY2" i="93"/>
  <c r="BX2" i="93"/>
  <c r="BW2" i="93"/>
  <c r="BW12" i="13" s="1"/>
  <c r="BV2" i="93"/>
  <c r="BV12" i="13" s="1"/>
  <c r="BU2" i="93"/>
  <c r="BU12" i="13" s="1"/>
  <c r="BT2" i="93"/>
  <c r="BT12" i="13" s="1"/>
  <c r="BS2" i="93"/>
  <c r="BS12" i="13" s="1"/>
  <c r="BR2" i="93"/>
  <c r="BR12" i="13" s="1"/>
  <c r="BQ2" i="93"/>
  <c r="BQ12" i="13" s="1"/>
  <c r="BP2" i="93"/>
  <c r="BP12" i="13" s="1"/>
  <c r="BO2" i="93"/>
  <c r="BO12" i="13" s="1"/>
  <c r="BN2" i="93"/>
  <c r="BN12" i="13" s="1"/>
  <c r="BM2" i="93"/>
  <c r="BM12" i="13" s="1"/>
  <c r="BL2" i="93"/>
  <c r="BL12" i="13" s="1"/>
  <c r="BK2" i="93"/>
  <c r="BK12" i="13" s="1"/>
  <c r="BJ2" i="93"/>
  <c r="BJ12" i="13" s="1"/>
  <c r="BI2" i="93"/>
  <c r="BI12" i="13" s="1"/>
  <c r="BH2" i="93"/>
  <c r="BH12" i="13" s="1"/>
  <c r="BG2" i="93"/>
  <c r="BG12" i="13" s="1"/>
  <c r="BF2" i="93"/>
  <c r="BF12" i="13" s="1"/>
  <c r="BE2" i="93"/>
  <c r="BE12" i="13" s="1"/>
  <c r="BD2" i="93"/>
  <c r="BD12" i="13" s="1"/>
  <c r="BC2" i="93"/>
  <c r="BC12" i="13" s="1"/>
  <c r="BB2" i="93"/>
  <c r="BB12" i="13" s="1"/>
  <c r="BA2" i="93"/>
  <c r="BA12" i="13" s="1"/>
  <c r="AZ2" i="93"/>
  <c r="AZ12" i="13" s="1"/>
  <c r="AY2" i="93"/>
  <c r="AY12" i="13" s="1"/>
  <c r="AX2" i="93"/>
  <c r="AX12" i="13" s="1"/>
  <c r="AW2" i="93"/>
  <c r="AW12" i="13" s="1"/>
  <c r="AV2" i="93"/>
  <c r="AV12" i="13" s="1"/>
  <c r="AU2" i="93"/>
  <c r="AU12" i="13" s="1"/>
  <c r="AT2" i="93"/>
  <c r="AT12" i="13" s="1"/>
  <c r="AS2" i="93"/>
  <c r="AS12" i="13" s="1"/>
  <c r="AR2" i="93"/>
  <c r="AR12" i="13" s="1"/>
  <c r="AQ2" i="93"/>
  <c r="AQ12" i="13" s="1"/>
  <c r="AP2" i="93"/>
  <c r="AP12" i="13" s="1"/>
  <c r="AO2" i="93"/>
  <c r="AO12" i="13" s="1"/>
  <c r="AN2" i="93"/>
  <c r="AN12" i="13" s="1"/>
  <c r="AM2" i="93"/>
  <c r="AM12" i="13" s="1"/>
  <c r="AL2" i="93"/>
  <c r="AL12" i="13" s="1"/>
  <c r="AK2" i="93"/>
  <c r="AK12" i="13" s="1"/>
  <c r="AJ2" i="93"/>
  <c r="AJ12" i="13" s="1"/>
  <c r="AI2" i="93"/>
  <c r="AI12" i="13" s="1"/>
  <c r="AH2" i="93"/>
  <c r="AH12" i="13" s="1"/>
  <c r="AG2" i="93"/>
  <c r="AG12" i="13" s="1"/>
  <c r="AF2" i="93"/>
  <c r="AF12" i="13" s="1"/>
  <c r="AE2" i="93"/>
  <c r="AE12" i="13" s="1"/>
  <c r="AD2" i="93"/>
  <c r="AD12" i="13" s="1"/>
  <c r="AC2" i="93"/>
  <c r="AC12" i="13" s="1"/>
  <c r="AB2" i="93"/>
  <c r="AB12" i="13" s="1"/>
  <c r="AA2" i="93"/>
  <c r="AA12" i="13" s="1"/>
  <c r="Z2" i="93"/>
  <c r="Z12" i="13" s="1"/>
  <c r="Y2" i="93"/>
  <c r="Y12" i="13" s="1"/>
  <c r="X2" i="93"/>
  <c r="X12" i="13" s="1"/>
  <c r="W2" i="93"/>
  <c r="W12" i="13" s="1"/>
  <c r="V2" i="93"/>
  <c r="V12" i="13" s="1"/>
  <c r="U2" i="93"/>
  <c r="U12" i="13" s="1"/>
  <c r="T2" i="93"/>
  <c r="T12" i="13" s="1"/>
  <c r="R2" i="93"/>
  <c r="R12" i="13" s="1"/>
  <c r="P2" i="93"/>
  <c r="P12" i="13" s="1"/>
  <c r="N2" i="93"/>
  <c r="N12" i="13" s="1"/>
  <c r="M2" i="93"/>
  <c r="M12" i="13" s="1"/>
  <c r="L2" i="93"/>
  <c r="L12" i="13" s="1"/>
  <c r="K2" i="93"/>
  <c r="K12" i="13" s="1"/>
  <c r="J2" i="93"/>
  <c r="J12" i="13" s="1"/>
  <c r="I2" i="93"/>
  <c r="I12" i="13" s="1"/>
  <c r="H2" i="93"/>
  <c r="H12" i="13" s="1"/>
  <c r="F2" i="93"/>
  <c r="F12" i="13" s="1"/>
  <c r="E2" i="93"/>
  <c r="E12" i="13" s="1"/>
  <c r="D2" i="93"/>
  <c r="D12" i="13" s="1"/>
  <c r="C2" i="93"/>
  <c r="B2" i="93"/>
  <c r="B12" i="13" s="1"/>
  <c r="A2" i="93"/>
  <c r="A12" i="13" s="1"/>
  <c r="B28" i="92"/>
  <c r="Q2" i="92" s="1"/>
  <c r="Q15" i="13" s="1"/>
  <c r="B26" i="92"/>
  <c r="O2" i="92" s="1"/>
  <c r="O15" i="13" s="1"/>
  <c r="C23" i="92"/>
  <c r="B17" i="92"/>
  <c r="CB2" i="92"/>
  <c r="BZ2" i="92"/>
  <c r="BY2" i="92"/>
  <c r="BX2" i="92"/>
  <c r="BW15" i="13"/>
  <c r="BV2" i="92"/>
  <c r="BV15" i="13" s="1"/>
  <c r="BU2" i="92"/>
  <c r="BU15" i="13" s="1"/>
  <c r="BT2" i="92"/>
  <c r="BT15" i="13" s="1"/>
  <c r="BS2" i="92"/>
  <c r="BS15" i="13" s="1"/>
  <c r="BR2" i="92"/>
  <c r="BR15" i="13" s="1"/>
  <c r="BQ2" i="92"/>
  <c r="BQ15" i="13" s="1"/>
  <c r="BP2" i="92"/>
  <c r="BP15" i="13" s="1"/>
  <c r="BO2" i="92"/>
  <c r="BO15" i="13" s="1"/>
  <c r="BN2" i="92"/>
  <c r="BN15" i="13" s="1"/>
  <c r="BM2" i="92"/>
  <c r="BM15" i="13" s="1"/>
  <c r="BL2" i="92"/>
  <c r="BL15" i="13" s="1"/>
  <c r="BK2" i="92"/>
  <c r="BK15" i="13" s="1"/>
  <c r="BJ2" i="92"/>
  <c r="BJ15" i="13" s="1"/>
  <c r="BI2" i="92"/>
  <c r="BI15" i="13" s="1"/>
  <c r="BH2" i="92"/>
  <c r="BH15" i="13" s="1"/>
  <c r="BG2" i="92"/>
  <c r="BG15" i="13" s="1"/>
  <c r="BF2" i="92"/>
  <c r="BF15" i="13" s="1"/>
  <c r="BE2" i="92"/>
  <c r="BE15" i="13" s="1"/>
  <c r="BD2" i="92"/>
  <c r="BD15" i="13" s="1"/>
  <c r="BC2" i="92"/>
  <c r="BC15" i="13" s="1"/>
  <c r="BB2" i="92"/>
  <c r="BB15" i="13" s="1"/>
  <c r="BA2" i="92"/>
  <c r="BA15" i="13" s="1"/>
  <c r="AZ2" i="92"/>
  <c r="AZ15" i="13" s="1"/>
  <c r="AY2" i="92"/>
  <c r="AY15" i="13" s="1"/>
  <c r="AX2" i="92"/>
  <c r="AX15" i="13" s="1"/>
  <c r="AW2" i="92"/>
  <c r="AW15" i="13" s="1"/>
  <c r="AV2" i="92"/>
  <c r="AV15" i="13" s="1"/>
  <c r="AU2" i="92"/>
  <c r="AU15" i="13" s="1"/>
  <c r="AT2" i="92"/>
  <c r="AT15" i="13" s="1"/>
  <c r="AS2" i="92"/>
  <c r="AS15" i="13" s="1"/>
  <c r="AR2" i="92"/>
  <c r="AR15" i="13" s="1"/>
  <c r="AQ2" i="92"/>
  <c r="AQ15" i="13" s="1"/>
  <c r="AP2" i="92"/>
  <c r="AP15" i="13" s="1"/>
  <c r="AO2" i="92"/>
  <c r="AO15" i="13" s="1"/>
  <c r="AN2" i="92"/>
  <c r="AN15" i="13" s="1"/>
  <c r="AM2" i="92"/>
  <c r="AM15" i="13" s="1"/>
  <c r="AL2" i="92"/>
  <c r="AL15" i="13" s="1"/>
  <c r="AK2" i="92"/>
  <c r="AK15" i="13" s="1"/>
  <c r="AJ2" i="92"/>
  <c r="AJ15" i="13" s="1"/>
  <c r="AI2" i="92"/>
  <c r="AI15" i="13" s="1"/>
  <c r="AH2" i="92"/>
  <c r="AH15" i="13" s="1"/>
  <c r="AG2" i="92"/>
  <c r="AG15" i="13" s="1"/>
  <c r="AF2" i="92"/>
  <c r="AF15" i="13" s="1"/>
  <c r="AE2" i="92"/>
  <c r="AE15" i="13" s="1"/>
  <c r="AD2" i="92"/>
  <c r="AD15" i="13" s="1"/>
  <c r="AC2" i="92"/>
  <c r="AC15" i="13" s="1"/>
  <c r="AB2" i="92"/>
  <c r="AB15" i="13" s="1"/>
  <c r="AA2" i="92"/>
  <c r="AA15" i="13" s="1"/>
  <c r="Z2" i="92"/>
  <c r="Z15" i="13" s="1"/>
  <c r="Y2" i="92"/>
  <c r="Y15" i="13" s="1"/>
  <c r="X2" i="92"/>
  <c r="X15" i="13" s="1"/>
  <c r="W2" i="92"/>
  <c r="W15" i="13" s="1"/>
  <c r="V2" i="92"/>
  <c r="V15" i="13" s="1"/>
  <c r="U2" i="92"/>
  <c r="U15" i="13" s="1"/>
  <c r="T2" i="92"/>
  <c r="T15" i="13" s="1"/>
  <c r="R2" i="92"/>
  <c r="R15" i="13" s="1"/>
  <c r="P2" i="92"/>
  <c r="P15" i="13" s="1"/>
  <c r="N2" i="92"/>
  <c r="N15" i="13" s="1"/>
  <c r="M2" i="92"/>
  <c r="M15" i="13" s="1"/>
  <c r="L2" i="92"/>
  <c r="L15" i="13" s="1"/>
  <c r="K2" i="92"/>
  <c r="K15" i="13" s="1"/>
  <c r="J2" i="92"/>
  <c r="J15" i="13" s="1"/>
  <c r="I2" i="92"/>
  <c r="I15" i="13" s="1"/>
  <c r="H2" i="92"/>
  <c r="H15" i="13" s="1"/>
  <c r="F2" i="92"/>
  <c r="F15" i="13" s="1"/>
  <c r="E2" i="92"/>
  <c r="E15" i="13" s="1"/>
  <c r="D2" i="92"/>
  <c r="D15" i="13" s="1"/>
  <c r="C2" i="92"/>
  <c r="B2" i="92"/>
  <c r="B15" i="13" s="1"/>
  <c r="A2" i="92"/>
  <c r="A15" i="13" s="1"/>
  <c r="B28" i="91"/>
  <c r="Q2" i="91" s="1"/>
  <c r="Q16" i="13" s="1"/>
  <c r="B26" i="91"/>
  <c r="O2" i="91" s="1"/>
  <c r="O16" i="13" s="1"/>
  <c r="C23" i="91"/>
  <c r="B17" i="91"/>
  <c r="B30" i="91" s="1"/>
  <c r="S2" i="91" s="1"/>
  <c r="S16" i="13" s="1"/>
  <c r="CB2" i="91"/>
  <c r="BZ2" i="91"/>
  <c r="BY2" i="91"/>
  <c r="BX2" i="91"/>
  <c r="BW2" i="91"/>
  <c r="BW16" i="13" s="1"/>
  <c r="BV2" i="91"/>
  <c r="BV16" i="13" s="1"/>
  <c r="BU2" i="91"/>
  <c r="BU16" i="13" s="1"/>
  <c r="BT2" i="91"/>
  <c r="BT16" i="13" s="1"/>
  <c r="BS2" i="91"/>
  <c r="BS16" i="13" s="1"/>
  <c r="BR2" i="91"/>
  <c r="BR16" i="13" s="1"/>
  <c r="BQ2" i="91"/>
  <c r="BQ16" i="13" s="1"/>
  <c r="BP2" i="91"/>
  <c r="BP16" i="13" s="1"/>
  <c r="BO2" i="91"/>
  <c r="BO16" i="13" s="1"/>
  <c r="BN2" i="91"/>
  <c r="BN16" i="13" s="1"/>
  <c r="BM2" i="91"/>
  <c r="BM16" i="13" s="1"/>
  <c r="BL2" i="91"/>
  <c r="BL16" i="13" s="1"/>
  <c r="BK2" i="91"/>
  <c r="BK16" i="13" s="1"/>
  <c r="BJ2" i="91"/>
  <c r="BJ16" i="13" s="1"/>
  <c r="BI2" i="91"/>
  <c r="BI16" i="13" s="1"/>
  <c r="BH2" i="91"/>
  <c r="BH16" i="13" s="1"/>
  <c r="BG2" i="91"/>
  <c r="BG16" i="13" s="1"/>
  <c r="BF2" i="91"/>
  <c r="BF16" i="13" s="1"/>
  <c r="BE2" i="91"/>
  <c r="BE16" i="13" s="1"/>
  <c r="BD2" i="91"/>
  <c r="BD16" i="13" s="1"/>
  <c r="BC2" i="91"/>
  <c r="BC16" i="13" s="1"/>
  <c r="BB2" i="91"/>
  <c r="BB16" i="13" s="1"/>
  <c r="BA2" i="91"/>
  <c r="BA16" i="13" s="1"/>
  <c r="AZ2" i="91"/>
  <c r="AZ16" i="13" s="1"/>
  <c r="AY2" i="91"/>
  <c r="AY16" i="13" s="1"/>
  <c r="AX2" i="91"/>
  <c r="AX16" i="13" s="1"/>
  <c r="AW2" i="91"/>
  <c r="AW16" i="13" s="1"/>
  <c r="AV2" i="91"/>
  <c r="AV16" i="13" s="1"/>
  <c r="AU2" i="91"/>
  <c r="AU16" i="13" s="1"/>
  <c r="AT2" i="91"/>
  <c r="AT16" i="13" s="1"/>
  <c r="AS2" i="91"/>
  <c r="AS16" i="13" s="1"/>
  <c r="AR2" i="91"/>
  <c r="AR16" i="13" s="1"/>
  <c r="AQ2" i="91"/>
  <c r="AQ16" i="13" s="1"/>
  <c r="AP2" i="91"/>
  <c r="AP16" i="13" s="1"/>
  <c r="AO2" i="91"/>
  <c r="AO16" i="13" s="1"/>
  <c r="AN2" i="91"/>
  <c r="AN16" i="13" s="1"/>
  <c r="AM2" i="91"/>
  <c r="AM16" i="13" s="1"/>
  <c r="AL2" i="91"/>
  <c r="AL16" i="13" s="1"/>
  <c r="AK2" i="91"/>
  <c r="AK16" i="13" s="1"/>
  <c r="AJ2" i="91"/>
  <c r="AJ16" i="13" s="1"/>
  <c r="AI2" i="91"/>
  <c r="AI16" i="13" s="1"/>
  <c r="AH2" i="91"/>
  <c r="AH16" i="13" s="1"/>
  <c r="AG2" i="91"/>
  <c r="AG16" i="13" s="1"/>
  <c r="AF2" i="91"/>
  <c r="AF16" i="13" s="1"/>
  <c r="AE2" i="91"/>
  <c r="AE16" i="13" s="1"/>
  <c r="AD2" i="91"/>
  <c r="AD16" i="13" s="1"/>
  <c r="AC2" i="91"/>
  <c r="AC16" i="13" s="1"/>
  <c r="AB2" i="91"/>
  <c r="AB16" i="13" s="1"/>
  <c r="AA2" i="91"/>
  <c r="AA16" i="13" s="1"/>
  <c r="Z2" i="91"/>
  <c r="Z16" i="13" s="1"/>
  <c r="Y2" i="91"/>
  <c r="Y16" i="13" s="1"/>
  <c r="X2" i="91"/>
  <c r="X16" i="13" s="1"/>
  <c r="W2" i="91"/>
  <c r="W16" i="13" s="1"/>
  <c r="V2" i="91"/>
  <c r="V16" i="13" s="1"/>
  <c r="U2" i="91"/>
  <c r="U16" i="13" s="1"/>
  <c r="T2" i="91"/>
  <c r="T16" i="13" s="1"/>
  <c r="R2" i="91"/>
  <c r="R16" i="13" s="1"/>
  <c r="P2" i="91"/>
  <c r="P16" i="13" s="1"/>
  <c r="N2" i="91"/>
  <c r="N16" i="13" s="1"/>
  <c r="M2" i="91"/>
  <c r="M16" i="13" s="1"/>
  <c r="L2" i="91"/>
  <c r="L16" i="13" s="1"/>
  <c r="K2" i="91"/>
  <c r="K16" i="13" s="1"/>
  <c r="J2" i="91"/>
  <c r="J16" i="13" s="1"/>
  <c r="I2" i="91"/>
  <c r="I16" i="13" s="1"/>
  <c r="H2" i="91"/>
  <c r="H16" i="13" s="1"/>
  <c r="F2" i="91"/>
  <c r="F16" i="13" s="1"/>
  <c r="E2" i="91"/>
  <c r="E16" i="13" s="1"/>
  <c r="D2" i="91"/>
  <c r="D16" i="13" s="1"/>
  <c r="C2" i="91"/>
  <c r="B2" i="91"/>
  <c r="B16" i="13" s="1"/>
  <c r="A2" i="91"/>
  <c r="A16" i="13" s="1"/>
  <c r="B28" i="90"/>
  <c r="Q2" i="90" s="1"/>
  <c r="Q17" i="13" s="1"/>
  <c r="B26" i="90"/>
  <c r="O2" i="90" s="1"/>
  <c r="O17" i="13" s="1"/>
  <c r="C23" i="90"/>
  <c r="B17" i="90"/>
  <c r="B30" i="90" s="1"/>
  <c r="S2" i="90" s="1"/>
  <c r="S17" i="13" s="1"/>
  <c r="CB2" i="90"/>
  <c r="BZ2" i="90"/>
  <c r="BY2" i="90"/>
  <c r="BX2" i="90"/>
  <c r="BW2" i="90"/>
  <c r="BW17" i="13" s="1"/>
  <c r="BV2" i="90"/>
  <c r="BV17" i="13" s="1"/>
  <c r="BU2" i="90"/>
  <c r="BU17" i="13" s="1"/>
  <c r="BT2" i="90"/>
  <c r="BT17" i="13" s="1"/>
  <c r="BS2" i="90"/>
  <c r="BS17" i="13" s="1"/>
  <c r="BR2" i="90"/>
  <c r="BR17" i="13" s="1"/>
  <c r="BQ2" i="90"/>
  <c r="BQ17" i="13" s="1"/>
  <c r="BP2" i="90"/>
  <c r="BP17" i="13" s="1"/>
  <c r="BO2" i="90"/>
  <c r="BO17" i="13" s="1"/>
  <c r="BN2" i="90"/>
  <c r="BN17" i="13" s="1"/>
  <c r="BM2" i="90"/>
  <c r="BM17" i="13" s="1"/>
  <c r="BL2" i="90"/>
  <c r="BL17" i="13" s="1"/>
  <c r="BK2" i="90"/>
  <c r="BK17" i="13" s="1"/>
  <c r="BJ2" i="90"/>
  <c r="BJ17" i="13" s="1"/>
  <c r="BI2" i="90"/>
  <c r="BI17" i="13" s="1"/>
  <c r="BH2" i="90"/>
  <c r="BH17" i="13" s="1"/>
  <c r="BG2" i="90"/>
  <c r="BG17" i="13" s="1"/>
  <c r="BF2" i="90"/>
  <c r="BF17" i="13" s="1"/>
  <c r="BE2" i="90"/>
  <c r="BE17" i="13" s="1"/>
  <c r="BD2" i="90"/>
  <c r="BD17" i="13" s="1"/>
  <c r="BC2" i="90"/>
  <c r="BC17" i="13" s="1"/>
  <c r="BB2" i="90"/>
  <c r="BB17" i="13" s="1"/>
  <c r="BA2" i="90"/>
  <c r="BA17" i="13" s="1"/>
  <c r="AZ2" i="90"/>
  <c r="AZ17" i="13" s="1"/>
  <c r="AY2" i="90"/>
  <c r="AY17" i="13" s="1"/>
  <c r="AX2" i="90"/>
  <c r="AX17" i="13" s="1"/>
  <c r="AW2" i="90"/>
  <c r="AW17" i="13" s="1"/>
  <c r="AV2" i="90"/>
  <c r="AV17" i="13" s="1"/>
  <c r="AU2" i="90"/>
  <c r="AU17" i="13" s="1"/>
  <c r="AT2" i="90"/>
  <c r="AT17" i="13" s="1"/>
  <c r="AS2" i="90"/>
  <c r="AS17" i="13" s="1"/>
  <c r="AR2" i="90"/>
  <c r="AR17" i="13" s="1"/>
  <c r="AQ2" i="90"/>
  <c r="AQ17" i="13" s="1"/>
  <c r="AP2" i="90"/>
  <c r="AP17" i="13" s="1"/>
  <c r="AO2" i="90"/>
  <c r="AO17" i="13" s="1"/>
  <c r="AN2" i="90"/>
  <c r="AN17" i="13" s="1"/>
  <c r="AM2" i="90"/>
  <c r="AM17" i="13" s="1"/>
  <c r="AL2" i="90"/>
  <c r="AL17" i="13" s="1"/>
  <c r="AK2" i="90"/>
  <c r="AK17" i="13" s="1"/>
  <c r="AJ2" i="90"/>
  <c r="AJ17" i="13" s="1"/>
  <c r="AI2" i="90"/>
  <c r="AI17" i="13" s="1"/>
  <c r="AH2" i="90"/>
  <c r="AH17" i="13" s="1"/>
  <c r="AG2" i="90"/>
  <c r="AG17" i="13" s="1"/>
  <c r="AF2" i="90"/>
  <c r="AF17" i="13" s="1"/>
  <c r="AE2" i="90"/>
  <c r="AE17" i="13" s="1"/>
  <c r="AD2" i="90"/>
  <c r="AD17" i="13" s="1"/>
  <c r="AC2" i="90"/>
  <c r="AC17" i="13" s="1"/>
  <c r="AB2" i="90"/>
  <c r="AB17" i="13" s="1"/>
  <c r="AA2" i="90"/>
  <c r="AA17" i="13" s="1"/>
  <c r="Z2" i="90"/>
  <c r="Z17" i="13" s="1"/>
  <c r="Y2" i="90"/>
  <c r="Y17" i="13" s="1"/>
  <c r="X2" i="90"/>
  <c r="X17" i="13" s="1"/>
  <c r="W2" i="90"/>
  <c r="W17" i="13" s="1"/>
  <c r="V2" i="90"/>
  <c r="V17" i="13" s="1"/>
  <c r="U2" i="90"/>
  <c r="U17" i="13" s="1"/>
  <c r="T2" i="90"/>
  <c r="T17" i="13" s="1"/>
  <c r="R2" i="90"/>
  <c r="R17" i="13" s="1"/>
  <c r="P2" i="90"/>
  <c r="P17" i="13" s="1"/>
  <c r="N2" i="90"/>
  <c r="N17" i="13" s="1"/>
  <c r="M2" i="90"/>
  <c r="M17" i="13" s="1"/>
  <c r="L2" i="90"/>
  <c r="L17" i="13" s="1"/>
  <c r="K2" i="90"/>
  <c r="K17" i="13" s="1"/>
  <c r="J2" i="90"/>
  <c r="J17" i="13" s="1"/>
  <c r="I2" i="90"/>
  <c r="I17" i="13" s="1"/>
  <c r="H2" i="90"/>
  <c r="H17" i="13" s="1"/>
  <c r="F2" i="90"/>
  <c r="F17" i="13" s="1"/>
  <c r="E2" i="90"/>
  <c r="E17" i="13" s="1"/>
  <c r="D2" i="90"/>
  <c r="D17" i="13" s="1"/>
  <c r="C2" i="90"/>
  <c r="B2" i="90"/>
  <c r="B17" i="13" s="1"/>
  <c r="A2" i="90"/>
  <c r="A17" i="13" s="1"/>
  <c r="B28" i="89"/>
  <c r="Q2" i="89" s="1"/>
  <c r="Q18" i="13" s="1"/>
  <c r="B26" i="89"/>
  <c r="O2" i="89" s="1"/>
  <c r="O18" i="13" s="1"/>
  <c r="C23" i="89"/>
  <c r="B17" i="89"/>
  <c r="B30" i="89" s="1"/>
  <c r="S2" i="89" s="1"/>
  <c r="S18" i="13" s="1"/>
  <c r="CB2" i="89"/>
  <c r="BZ2" i="89"/>
  <c r="BY2" i="89"/>
  <c r="BX2" i="89"/>
  <c r="BW2" i="89"/>
  <c r="BW18" i="13" s="1"/>
  <c r="BV2" i="89"/>
  <c r="BV18" i="13" s="1"/>
  <c r="BU2" i="89"/>
  <c r="BU18" i="13" s="1"/>
  <c r="BT2" i="89"/>
  <c r="BT18" i="13" s="1"/>
  <c r="BS2" i="89"/>
  <c r="BS18" i="13" s="1"/>
  <c r="BR2" i="89"/>
  <c r="BR18" i="13" s="1"/>
  <c r="BQ2" i="89"/>
  <c r="BQ18" i="13" s="1"/>
  <c r="BP2" i="89"/>
  <c r="BP18" i="13" s="1"/>
  <c r="BO2" i="89"/>
  <c r="BO18" i="13" s="1"/>
  <c r="BN2" i="89"/>
  <c r="BN18" i="13" s="1"/>
  <c r="BM2" i="89"/>
  <c r="BM18" i="13" s="1"/>
  <c r="BL2" i="89"/>
  <c r="BL18" i="13" s="1"/>
  <c r="BK2" i="89"/>
  <c r="BK18" i="13" s="1"/>
  <c r="BJ2" i="89"/>
  <c r="BJ18" i="13" s="1"/>
  <c r="BI2" i="89"/>
  <c r="BI18" i="13" s="1"/>
  <c r="BH2" i="89"/>
  <c r="BH18" i="13" s="1"/>
  <c r="BG2" i="89"/>
  <c r="BG18" i="13" s="1"/>
  <c r="BF2" i="89"/>
  <c r="BF18" i="13" s="1"/>
  <c r="BE2" i="89"/>
  <c r="BE18" i="13" s="1"/>
  <c r="BD2" i="89"/>
  <c r="BD18" i="13" s="1"/>
  <c r="BC2" i="89"/>
  <c r="BC18" i="13" s="1"/>
  <c r="BB2" i="89"/>
  <c r="BB18" i="13" s="1"/>
  <c r="BA2" i="89"/>
  <c r="BA18" i="13" s="1"/>
  <c r="AZ2" i="89"/>
  <c r="AZ18" i="13" s="1"/>
  <c r="AY2" i="89"/>
  <c r="AY18" i="13" s="1"/>
  <c r="AX2" i="89"/>
  <c r="AX18" i="13" s="1"/>
  <c r="AW2" i="89"/>
  <c r="AW18" i="13" s="1"/>
  <c r="AV2" i="89"/>
  <c r="AV18" i="13" s="1"/>
  <c r="AU2" i="89"/>
  <c r="AU18" i="13" s="1"/>
  <c r="AT2" i="89"/>
  <c r="AT18" i="13" s="1"/>
  <c r="AS2" i="89"/>
  <c r="AS18" i="13" s="1"/>
  <c r="AR2" i="89"/>
  <c r="AR18" i="13" s="1"/>
  <c r="AQ2" i="89"/>
  <c r="AQ18" i="13" s="1"/>
  <c r="AP2" i="89"/>
  <c r="AP18" i="13" s="1"/>
  <c r="AO2" i="89"/>
  <c r="AO18" i="13" s="1"/>
  <c r="AN2" i="89"/>
  <c r="AN18" i="13" s="1"/>
  <c r="AM2" i="89"/>
  <c r="AM18" i="13" s="1"/>
  <c r="AL2" i="89"/>
  <c r="AL18" i="13" s="1"/>
  <c r="AK2" i="89"/>
  <c r="AK18" i="13" s="1"/>
  <c r="AJ2" i="89"/>
  <c r="AJ18" i="13" s="1"/>
  <c r="AI2" i="89"/>
  <c r="AI18" i="13" s="1"/>
  <c r="AH2" i="89"/>
  <c r="AH18" i="13" s="1"/>
  <c r="AG2" i="89"/>
  <c r="AG18" i="13" s="1"/>
  <c r="AF2" i="89"/>
  <c r="AF18" i="13" s="1"/>
  <c r="AE2" i="89"/>
  <c r="AE18" i="13" s="1"/>
  <c r="AD2" i="89"/>
  <c r="AD18" i="13" s="1"/>
  <c r="AC2" i="89"/>
  <c r="AC18" i="13" s="1"/>
  <c r="AB2" i="89"/>
  <c r="AB18" i="13" s="1"/>
  <c r="AA2" i="89"/>
  <c r="AA18" i="13" s="1"/>
  <c r="Z2" i="89"/>
  <c r="Z18" i="13" s="1"/>
  <c r="Y2" i="89"/>
  <c r="Y18" i="13" s="1"/>
  <c r="X2" i="89"/>
  <c r="X18" i="13" s="1"/>
  <c r="W2" i="89"/>
  <c r="W18" i="13" s="1"/>
  <c r="V2" i="89"/>
  <c r="V18" i="13" s="1"/>
  <c r="U2" i="89"/>
  <c r="U18" i="13" s="1"/>
  <c r="T2" i="89"/>
  <c r="T18" i="13" s="1"/>
  <c r="R2" i="89"/>
  <c r="R18" i="13" s="1"/>
  <c r="P2" i="89"/>
  <c r="P18" i="13" s="1"/>
  <c r="N2" i="89"/>
  <c r="N18" i="13" s="1"/>
  <c r="M2" i="89"/>
  <c r="M18" i="13" s="1"/>
  <c r="L2" i="89"/>
  <c r="L18" i="13" s="1"/>
  <c r="K2" i="89"/>
  <c r="K18" i="13" s="1"/>
  <c r="J2" i="89"/>
  <c r="J18" i="13" s="1"/>
  <c r="I2" i="89"/>
  <c r="I18" i="13" s="1"/>
  <c r="H2" i="89"/>
  <c r="H18" i="13" s="1"/>
  <c r="F2" i="89"/>
  <c r="F18" i="13" s="1"/>
  <c r="E2" i="89"/>
  <c r="E18" i="13" s="1"/>
  <c r="D2" i="89"/>
  <c r="D18" i="13" s="1"/>
  <c r="C2" i="89"/>
  <c r="B2" i="89"/>
  <c r="B18" i="13" s="1"/>
  <c r="A2" i="89"/>
  <c r="A18" i="13" s="1"/>
  <c r="B28" i="88"/>
  <c r="Q2" i="88" s="1"/>
  <c r="Q19" i="13" s="1"/>
  <c r="B26" i="88"/>
  <c r="O2" i="88" s="1"/>
  <c r="O19" i="13" s="1"/>
  <c r="C23" i="88"/>
  <c r="B17" i="88"/>
  <c r="CB2" i="88"/>
  <c r="BZ2" i="88"/>
  <c r="BY2" i="88"/>
  <c r="BX2" i="88"/>
  <c r="BW2" i="88"/>
  <c r="BW19" i="13" s="1"/>
  <c r="BV2" i="88"/>
  <c r="BV19" i="13" s="1"/>
  <c r="BU2" i="88"/>
  <c r="BU19" i="13" s="1"/>
  <c r="BT2" i="88"/>
  <c r="BT19" i="13" s="1"/>
  <c r="BS2" i="88"/>
  <c r="BS19" i="13" s="1"/>
  <c r="BR2" i="88"/>
  <c r="BR19" i="13" s="1"/>
  <c r="BQ2" i="88"/>
  <c r="BQ19" i="13" s="1"/>
  <c r="BP2" i="88"/>
  <c r="BP19" i="13" s="1"/>
  <c r="BO2" i="88"/>
  <c r="BO19" i="13" s="1"/>
  <c r="BN2" i="88"/>
  <c r="BN19" i="13" s="1"/>
  <c r="BM2" i="88"/>
  <c r="BM19" i="13" s="1"/>
  <c r="BL2" i="88"/>
  <c r="BL19" i="13" s="1"/>
  <c r="BK2" i="88"/>
  <c r="BK19" i="13" s="1"/>
  <c r="BJ2" i="88"/>
  <c r="BJ19" i="13" s="1"/>
  <c r="BI2" i="88"/>
  <c r="BI19" i="13" s="1"/>
  <c r="BH2" i="88"/>
  <c r="BH19" i="13" s="1"/>
  <c r="BG2" i="88"/>
  <c r="BG19" i="13" s="1"/>
  <c r="BF2" i="88"/>
  <c r="BF19" i="13" s="1"/>
  <c r="BE2" i="88"/>
  <c r="BE19" i="13" s="1"/>
  <c r="BD2" i="88"/>
  <c r="BD19" i="13" s="1"/>
  <c r="BC2" i="88"/>
  <c r="BC19" i="13" s="1"/>
  <c r="BB2" i="88"/>
  <c r="BB19" i="13" s="1"/>
  <c r="BA2" i="88"/>
  <c r="BA19" i="13" s="1"/>
  <c r="AZ2" i="88"/>
  <c r="AZ19" i="13" s="1"/>
  <c r="AY2" i="88"/>
  <c r="AY19" i="13" s="1"/>
  <c r="AX2" i="88"/>
  <c r="AX19" i="13" s="1"/>
  <c r="AW2" i="88"/>
  <c r="AW19" i="13" s="1"/>
  <c r="AV2" i="88"/>
  <c r="AV19" i="13" s="1"/>
  <c r="AU2" i="88"/>
  <c r="AU19" i="13" s="1"/>
  <c r="AT2" i="88"/>
  <c r="AT19" i="13" s="1"/>
  <c r="AS2" i="88"/>
  <c r="AS19" i="13" s="1"/>
  <c r="AR2" i="88"/>
  <c r="AR19" i="13" s="1"/>
  <c r="AQ2" i="88"/>
  <c r="AQ19" i="13" s="1"/>
  <c r="AP2" i="88"/>
  <c r="AP19" i="13" s="1"/>
  <c r="AO2" i="88"/>
  <c r="AO19" i="13" s="1"/>
  <c r="AN2" i="88"/>
  <c r="AN19" i="13" s="1"/>
  <c r="AM2" i="88"/>
  <c r="AM19" i="13" s="1"/>
  <c r="AL2" i="88"/>
  <c r="AL19" i="13" s="1"/>
  <c r="AK2" i="88"/>
  <c r="AK19" i="13" s="1"/>
  <c r="AJ2" i="88"/>
  <c r="AJ19" i="13" s="1"/>
  <c r="AI2" i="88"/>
  <c r="AI19" i="13" s="1"/>
  <c r="AH2" i="88"/>
  <c r="AH19" i="13" s="1"/>
  <c r="AG2" i="88"/>
  <c r="AG19" i="13" s="1"/>
  <c r="AF2" i="88"/>
  <c r="AF19" i="13" s="1"/>
  <c r="AE2" i="88"/>
  <c r="AE19" i="13" s="1"/>
  <c r="AD2" i="88"/>
  <c r="AD19" i="13" s="1"/>
  <c r="AC2" i="88"/>
  <c r="AC19" i="13" s="1"/>
  <c r="AB2" i="88"/>
  <c r="AB19" i="13" s="1"/>
  <c r="AA2" i="88"/>
  <c r="AA19" i="13" s="1"/>
  <c r="Z2" i="88"/>
  <c r="Z19" i="13" s="1"/>
  <c r="Y2" i="88"/>
  <c r="Y19" i="13" s="1"/>
  <c r="X2" i="88"/>
  <c r="X19" i="13" s="1"/>
  <c r="W2" i="88"/>
  <c r="W19" i="13" s="1"/>
  <c r="V2" i="88"/>
  <c r="V19" i="13" s="1"/>
  <c r="U2" i="88"/>
  <c r="U19" i="13" s="1"/>
  <c r="T2" i="88"/>
  <c r="T19" i="13" s="1"/>
  <c r="R2" i="88"/>
  <c r="R19" i="13" s="1"/>
  <c r="P2" i="88"/>
  <c r="P19" i="13" s="1"/>
  <c r="N2" i="88"/>
  <c r="N19" i="13" s="1"/>
  <c r="M2" i="88"/>
  <c r="M19" i="13" s="1"/>
  <c r="L2" i="88"/>
  <c r="L19" i="13" s="1"/>
  <c r="K2" i="88"/>
  <c r="K19" i="13" s="1"/>
  <c r="J2" i="88"/>
  <c r="J19" i="13" s="1"/>
  <c r="I2" i="88"/>
  <c r="I19" i="13" s="1"/>
  <c r="H2" i="88"/>
  <c r="H19" i="13" s="1"/>
  <c r="F2" i="88"/>
  <c r="F19" i="13" s="1"/>
  <c r="E2" i="88"/>
  <c r="E19" i="13" s="1"/>
  <c r="D2" i="88"/>
  <c r="D19" i="13" s="1"/>
  <c r="C2" i="88"/>
  <c r="B2" i="88"/>
  <c r="B19" i="13" s="1"/>
  <c r="A2" i="88"/>
  <c r="A19" i="13" s="1"/>
  <c r="B28" i="87"/>
  <c r="Q2" i="87" s="1"/>
  <c r="Q20" i="13" s="1"/>
  <c r="B26" i="87"/>
  <c r="O2" i="87" s="1"/>
  <c r="O20" i="13" s="1"/>
  <c r="C23" i="87"/>
  <c r="B17" i="87"/>
  <c r="B30" i="87" s="1"/>
  <c r="S2" i="87" s="1"/>
  <c r="S20" i="13" s="1"/>
  <c r="CB2" i="87"/>
  <c r="BZ2" i="87"/>
  <c r="BY2" i="87"/>
  <c r="BX2" i="87"/>
  <c r="BW2" i="87"/>
  <c r="BW20" i="13" s="1"/>
  <c r="BV2" i="87"/>
  <c r="BV20" i="13" s="1"/>
  <c r="BU2" i="87"/>
  <c r="BU20" i="13" s="1"/>
  <c r="BT2" i="87"/>
  <c r="BT20" i="13" s="1"/>
  <c r="BS2" i="87"/>
  <c r="BS20" i="13" s="1"/>
  <c r="BR2" i="87"/>
  <c r="BR20" i="13" s="1"/>
  <c r="BQ2" i="87"/>
  <c r="BQ20" i="13" s="1"/>
  <c r="BP2" i="87"/>
  <c r="BP20" i="13" s="1"/>
  <c r="BO2" i="87"/>
  <c r="BO20" i="13" s="1"/>
  <c r="BN2" i="87"/>
  <c r="BN20" i="13" s="1"/>
  <c r="BM2" i="87"/>
  <c r="BM20" i="13" s="1"/>
  <c r="BL2" i="87"/>
  <c r="BL20" i="13" s="1"/>
  <c r="BK2" i="87"/>
  <c r="BK20" i="13" s="1"/>
  <c r="BJ2" i="87"/>
  <c r="BJ20" i="13" s="1"/>
  <c r="BI2" i="87"/>
  <c r="BI20" i="13" s="1"/>
  <c r="BH2" i="87"/>
  <c r="BH20" i="13" s="1"/>
  <c r="BG2" i="87"/>
  <c r="BG20" i="13" s="1"/>
  <c r="BF2" i="87"/>
  <c r="BF20" i="13" s="1"/>
  <c r="BE2" i="87"/>
  <c r="BE20" i="13" s="1"/>
  <c r="BD2" i="87"/>
  <c r="BD20" i="13" s="1"/>
  <c r="BC2" i="87"/>
  <c r="BC20" i="13" s="1"/>
  <c r="BB2" i="87"/>
  <c r="BB20" i="13" s="1"/>
  <c r="BA2" i="87"/>
  <c r="BA20" i="13" s="1"/>
  <c r="AZ2" i="87"/>
  <c r="AZ20" i="13" s="1"/>
  <c r="AY2" i="87"/>
  <c r="AY20" i="13" s="1"/>
  <c r="AX2" i="87"/>
  <c r="AX20" i="13" s="1"/>
  <c r="AW2" i="87"/>
  <c r="AW20" i="13" s="1"/>
  <c r="AV2" i="87"/>
  <c r="AV20" i="13" s="1"/>
  <c r="AU2" i="87"/>
  <c r="AU20" i="13" s="1"/>
  <c r="AT2" i="87"/>
  <c r="AT20" i="13" s="1"/>
  <c r="AS2" i="87"/>
  <c r="AS20" i="13" s="1"/>
  <c r="AR2" i="87"/>
  <c r="AR20" i="13" s="1"/>
  <c r="AQ2" i="87"/>
  <c r="AQ20" i="13" s="1"/>
  <c r="AP2" i="87"/>
  <c r="AP20" i="13" s="1"/>
  <c r="AO2" i="87"/>
  <c r="AO20" i="13" s="1"/>
  <c r="AN2" i="87"/>
  <c r="AN20" i="13" s="1"/>
  <c r="AM2" i="87"/>
  <c r="AM20" i="13" s="1"/>
  <c r="AL2" i="87"/>
  <c r="AL20" i="13" s="1"/>
  <c r="AK2" i="87"/>
  <c r="AK20" i="13" s="1"/>
  <c r="AJ2" i="87"/>
  <c r="AJ20" i="13" s="1"/>
  <c r="AI2" i="87"/>
  <c r="AI20" i="13" s="1"/>
  <c r="AH2" i="87"/>
  <c r="AH20" i="13" s="1"/>
  <c r="AG2" i="87"/>
  <c r="AG20" i="13" s="1"/>
  <c r="AF2" i="87"/>
  <c r="AF20" i="13" s="1"/>
  <c r="AE2" i="87"/>
  <c r="AE20" i="13" s="1"/>
  <c r="AD2" i="87"/>
  <c r="AD20" i="13" s="1"/>
  <c r="AC2" i="87"/>
  <c r="AC20" i="13" s="1"/>
  <c r="AB2" i="87"/>
  <c r="AB20" i="13" s="1"/>
  <c r="AA2" i="87"/>
  <c r="AA20" i="13" s="1"/>
  <c r="Z2" i="87"/>
  <c r="Z20" i="13" s="1"/>
  <c r="Y2" i="87"/>
  <c r="Y20" i="13" s="1"/>
  <c r="X2" i="87"/>
  <c r="X20" i="13" s="1"/>
  <c r="W2" i="87"/>
  <c r="W20" i="13" s="1"/>
  <c r="V2" i="87"/>
  <c r="V20" i="13" s="1"/>
  <c r="U2" i="87"/>
  <c r="U20" i="13" s="1"/>
  <c r="T2" i="87"/>
  <c r="T20" i="13" s="1"/>
  <c r="R2" i="87"/>
  <c r="R20" i="13" s="1"/>
  <c r="P2" i="87"/>
  <c r="P20" i="13" s="1"/>
  <c r="N2" i="87"/>
  <c r="N20" i="13" s="1"/>
  <c r="M2" i="87"/>
  <c r="M20" i="13" s="1"/>
  <c r="L2" i="87"/>
  <c r="L20" i="13" s="1"/>
  <c r="K2" i="87"/>
  <c r="K20" i="13" s="1"/>
  <c r="J2" i="87"/>
  <c r="J20" i="13" s="1"/>
  <c r="I2" i="87"/>
  <c r="I20" i="13" s="1"/>
  <c r="H2" i="87"/>
  <c r="H20" i="13" s="1"/>
  <c r="F2" i="87"/>
  <c r="F20" i="13" s="1"/>
  <c r="E2" i="87"/>
  <c r="E20" i="13" s="1"/>
  <c r="D2" i="87"/>
  <c r="D20" i="13" s="1"/>
  <c r="C2" i="87"/>
  <c r="B2" i="87"/>
  <c r="B20" i="13" s="1"/>
  <c r="A2" i="87"/>
  <c r="A20" i="13" s="1"/>
  <c r="B28" i="86"/>
  <c r="Q2" i="86" s="1"/>
  <c r="Q21" i="13" s="1"/>
  <c r="B26" i="86"/>
  <c r="O2" i="86" s="1"/>
  <c r="O21" i="13" s="1"/>
  <c r="C23" i="86"/>
  <c r="B17" i="86"/>
  <c r="CB2" i="86"/>
  <c r="BZ2" i="86"/>
  <c r="BY2" i="86"/>
  <c r="BX2" i="86"/>
  <c r="BW2" i="86"/>
  <c r="BW21" i="13" s="1"/>
  <c r="BV2" i="86"/>
  <c r="BV21" i="13" s="1"/>
  <c r="BU2" i="86"/>
  <c r="BU21" i="13" s="1"/>
  <c r="BT2" i="86"/>
  <c r="BT21" i="13" s="1"/>
  <c r="BS2" i="86"/>
  <c r="BS21" i="13" s="1"/>
  <c r="BR2" i="86"/>
  <c r="BR21" i="13" s="1"/>
  <c r="BQ2" i="86"/>
  <c r="BQ21" i="13" s="1"/>
  <c r="BP2" i="86"/>
  <c r="BP21" i="13" s="1"/>
  <c r="BO2" i="86"/>
  <c r="BO21" i="13" s="1"/>
  <c r="BN2" i="86"/>
  <c r="BN21" i="13" s="1"/>
  <c r="BM2" i="86"/>
  <c r="BM21" i="13" s="1"/>
  <c r="BL2" i="86"/>
  <c r="BL21" i="13" s="1"/>
  <c r="BK2" i="86"/>
  <c r="BK21" i="13" s="1"/>
  <c r="BJ2" i="86"/>
  <c r="BJ21" i="13" s="1"/>
  <c r="BI2" i="86"/>
  <c r="BI21" i="13" s="1"/>
  <c r="BH2" i="86"/>
  <c r="BH21" i="13" s="1"/>
  <c r="BG2" i="86"/>
  <c r="BG21" i="13" s="1"/>
  <c r="BF2" i="86"/>
  <c r="BF21" i="13" s="1"/>
  <c r="BE2" i="86"/>
  <c r="BE21" i="13" s="1"/>
  <c r="BD2" i="86"/>
  <c r="BD21" i="13" s="1"/>
  <c r="BC2" i="86"/>
  <c r="BC21" i="13" s="1"/>
  <c r="BB2" i="86"/>
  <c r="BB21" i="13" s="1"/>
  <c r="BA2" i="86"/>
  <c r="BA21" i="13" s="1"/>
  <c r="AZ2" i="86"/>
  <c r="AZ21" i="13" s="1"/>
  <c r="AY2" i="86"/>
  <c r="AY21" i="13" s="1"/>
  <c r="AX2" i="86"/>
  <c r="AX21" i="13" s="1"/>
  <c r="AW2" i="86"/>
  <c r="AW21" i="13" s="1"/>
  <c r="AV2" i="86"/>
  <c r="AV21" i="13" s="1"/>
  <c r="AU2" i="86"/>
  <c r="AU21" i="13" s="1"/>
  <c r="AT2" i="86"/>
  <c r="AT21" i="13" s="1"/>
  <c r="AS2" i="86"/>
  <c r="AS21" i="13" s="1"/>
  <c r="AR2" i="86"/>
  <c r="AR21" i="13" s="1"/>
  <c r="AQ2" i="86"/>
  <c r="AQ21" i="13" s="1"/>
  <c r="AP2" i="86"/>
  <c r="AP21" i="13" s="1"/>
  <c r="AO2" i="86"/>
  <c r="AO21" i="13" s="1"/>
  <c r="AN2" i="86"/>
  <c r="AN21" i="13" s="1"/>
  <c r="AM2" i="86"/>
  <c r="AM21" i="13" s="1"/>
  <c r="AL2" i="86"/>
  <c r="AL21" i="13" s="1"/>
  <c r="AK2" i="86"/>
  <c r="AK21" i="13" s="1"/>
  <c r="AJ2" i="86"/>
  <c r="AJ21" i="13" s="1"/>
  <c r="AI2" i="86"/>
  <c r="AI21" i="13" s="1"/>
  <c r="AH2" i="86"/>
  <c r="AH21" i="13" s="1"/>
  <c r="AG2" i="86"/>
  <c r="AG21" i="13" s="1"/>
  <c r="AF2" i="86"/>
  <c r="AF21" i="13" s="1"/>
  <c r="AE2" i="86"/>
  <c r="AE21" i="13" s="1"/>
  <c r="AD2" i="86"/>
  <c r="AD21" i="13" s="1"/>
  <c r="AC2" i="86"/>
  <c r="AC21" i="13" s="1"/>
  <c r="AB2" i="86"/>
  <c r="AB21" i="13" s="1"/>
  <c r="AA2" i="86"/>
  <c r="AA21" i="13" s="1"/>
  <c r="Z2" i="86"/>
  <c r="Z21" i="13" s="1"/>
  <c r="Y2" i="86"/>
  <c r="Y21" i="13" s="1"/>
  <c r="X2" i="86"/>
  <c r="X21" i="13" s="1"/>
  <c r="W2" i="86"/>
  <c r="W21" i="13" s="1"/>
  <c r="V2" i="86"/>
  <c r="V21" i="13" s="1"/>
  <c r="U2" i="86"/>
  <c r="U21" i="13" s="1"/>
  <c r="T2" i="86"/>
  <c r="T21" i="13" s="1"/>
  <c r="R2" i="86"/>
  <c r="R21" i="13" s="1"/>
  <c r="P2" i="86"/>
  <c r="P21" i="13" s="1"/>
  <c r="N2" i="86"/>
  <c r="N21" i="13" s="1"/>
  <c r="M2" i="86"/>
  <c r="M21" i="13" s="1"/>
  <c r="L2" i="86"/>
  <c r="L21" i="13" s="1"/>
  <c r="K2" i="86"/>
  <c r="K21" i="13" s="1"/>
  <c r="J2" i="86"/>
  <c r="J21" i="13" s="1"/>
  <c r="I2" i="86"/>
  <c r="I21" i="13" s="1"/>
  <c r="H2" i="86"/>
  <c r="H21" i="13" s="1"/>
  <c r="F2" i="86"/>
  <c r="F21" i="13" s="1"/>
  <c r="E2" i="86"/>
  <c r="E21" i="13" s="1"/>
  <c r="D2" i="86"/>
  <c r="D21" i="13" s="1"/>
  <c r="C2" i="86"/>
  <c r="B2" i="86"/>
  <c r="B21" i="13" s="1"/>
  <c r="A2" i="86"/>
  <c r="A21" i="13" s="1"/>
  <c r="B28" i="85"/>
  <c r="Q2" i="85" s="1"/>
  <c r="Q22" i="13" s="1"/>
  <c r="B26" i="85"/>
  <c r="O2" i="85" s="1"/>
  <c r="O22" i="13" s="1"/>
  <c r="C23" i="85"/>
  <c r="B17" i="85"/>
  <c r="B30" i="85" s="1"/>
  <c r="S2" i="85" s="1"/>
  <c r="S22" i="13" s="1"/>
  <c r="CB2" i="85"/>
  <c r="BZ2" i="85"/>
  <c r="BY2" i="85"/>
  <c r="BX2" i="85"/>
  <c r="BW2" i="85"/>
  <c r="BW22" i="13" s="1"/>
  <c r="BV2" i="85"/>
  <c r="BV22" i="13" s="1"/>
  <c r="BU2" i="85"/>
  <c r="BU22" i="13" s="1"/>
  <c r="BT2" i="85"/>
  <c r="BT22" i="13" s="1"/>
  <c r="BS2" i="85"/>
  <c r="BS22" i="13" s="1"/>
  <c r="BR2" i="85"/>
  <c r="BR22" i="13" s="1"/>
  <c r="BQ2" i="85"/>
  <c r="BQ22" i="13" s="1"/>
  <c r="BP2" i="85"/>
  <c r="BP22" i="13" s="1"/>
  <c r="BO2" i="85"/>
  <c r="BO22" i="13" s="1"/>
  <c r="BN2" i="85"/>
  <c r="BN22" i="13" s="1"/>
  <c r="BM2" i="85"/>
  <c r="BM22" i="13" s="1"/>
  <c r="BL2" i="85"/>
  <c r="BL22" i="13" s="1"/>
  <c r="BK2" i="85"/>
  <c r="BK22" i="13" s="1"/>
  <c r="BJ2" i="85"/>
  <c r="BJ22" i="13" s="1"/>
  <c r="BI2" i="85"/>
  <c r="BI22" i="13" s="1"/>
  <c r="BH2" i="85"/>
  <c r="BH22" i="13" s="1"/>
  <c r="BG2" i="85"/>
  <c r="BG22" i="13" s="1"/>
  <c r="BF2" i="85"/>
  <c r="BF22" i="13" s="1"/>
  <c r="BE2" i="85"/>
  <c r="BE22" i="13" s="1"/>
  <c r="BD2" i="85"/>
  <c r="BD22" i="13" s="1"/>
  <c r="BC2" i="85"/>
  <c r="BC22" i="13" s="1"/>
  <c r="BB2" i="85"/>
  <c r="BB22" i="13" s="1"/>
  <c r="BA2" i="85"/>
  <c r="BA22" i="13" s="1"/>
  <c r="AZ2" i="85"/>
  <c r="AZ22" i="13" s="1"/>
  <c r="AY2" i="85"/>
  <c r="AY22" i="13" s="1"/>
  <c r="AX2" i="85"/>
  <c r="AX22" i="13" s="1"/>
  <c r="AW2" i="85"/>
  <c r="AW22" i="13" s="1"/>
  <c r="AV2" i="85"/>
  <c r="AV22" i="13" s="1"/>
  <c r="AU2" i="85"/>
  <c r="AU22" i="13" s="1"/>
  <c r="AT2" i="85"/>
  <c r="AT22" i="13" s="1"/>
  <c r="AS2" i="85"/>
  <c r="AS22" i="13" s="1"/>
  <c r="AR2" i="85"/>
  <c r="AR22" i="13" s="1"/>
  <c r="AQ2" i="85"/>
  <c r="AQ22" i="13" s="1"/>
  <c r="AP2" i="85"/>
  <c r="AP22" i="13" s="1"/>
  <c r="AO2" i="85"/>
  <c r="AO22" i="13" s="1"/>
  <c r="AN2" i="85"/>
  <c r="AN22" i="13" s="1"/>
  <c r="AM2" i="85"/>
  <c r="AM22" i="13" s="1"/>
  <c r="AL2" i="85"/>
  <c r="AL22" i="13" s="1"/>
  <c r="AK2" i="85"/>
  <c r="AK22" i="13" s="1"/>
  <c r="AJ2" i="85"/>
  <c r="AJ22" i="13" s="1"/>
  <c r="AI2" i="85"/>
  <c r="AI22" i="13" s="1"/>
  <c r="AH2" i="85"/>
  <c r="AH22" i="13" s="1"/>
  <c r="AG2" i="85"/>
  <c r="AG22" i="13" s="1"/>
  <c r="AF2" i="85"/>
  <c r="AF22" i="13" s="1"/>
  <c r="AE2" i="85"/>
  <c r="AE22" i="13" s="1"/>
  <c r="AD2" i="85"/>
  <c r="AD22" i="13" s="1"/>
  <c r="AC2" i="85"/>
  <c r="AC22" i="13" s="1"/>
  <c r="AB2" i="85"/>
  <c r="AB22" i="13" s="1"/>
  <c r="AA2" i="85"/>
  <c r="AA22" i="13" s="1"/>
  <c r="Z2" i="85"/>
  <c r="Z22" i="13" s="1"/>
  <c r="Y2" i="85"/>
  <c r="Y22" i="13" s="1"/>
  <c r="X2" i="85"/>
  <c r="X22" i="13" s="1"/>
  <c r="W2" i="85"/>
  <c r="W22" i="13" s="1"/>
  <c r="V2" i="85"/>
  <c r="V22" i="13" s="1"/>
  <c r="U2" i="85"/>
  <c r="U22" i="13" s="1"/>
  <c r="T2" i="85"/>
  <c r="T22" i="13" s="1"/>
  <c r="R2" i="85"/>
  <c r="R22" i="13" s="1"/>
  <c r="P2" i="85"/>
  <c r="P22" i="13" s="1"/>
  <c r="N2" i="85"/>
  <c r="N22" i="13" s="1"/>
  <c r="M2" i="85"/>
  <c r="M22" i="13" s="1"/>
  <c r="L2" i="85"/>
  <c r="L22" i="13" s="1"/>
  <c r="K2" i="85"/>
  <c r="K22" i="13" s="1"/>
  <c r="J2" i="85"/>
  <c r="J22" i="13" s="1"/>
  <c r="I2" i="85"/>
  <c r="I22" i="13" s="1"/>
  <c r="H2" i="85"/>
  <c r="H22" i="13" s="1"/>
  <c r="F2" i="85"/>
  <c r="F22" i="13" s="1"/>
  <c r="E2" i="85"/>
  <c r="E22" i="13" s="1"/>
  <c r="D2" i="85"/>
  <c r="D22" i="13" s="1"/>
  <c r="C2" i="85"/>
  <c r="B2" i="85"/>
  <c r="B22" i="13" s="1"/>
  <c r="A2" i="85"/>
  <c r="A22" i="13" s="1"/>
  <c r="B28" i="84"/>
  <c r="Q2" i="84" s="1"/>
  <c r="Q23" i="13" s="1"/>
  <c r="B26" i="84"/>
  <c r="O2" i="84" s="1"/>
  <c r="O23" i="13" s="1"/>
  <c r="C23" i="84"/>
  <c r="B17" i="84"/>
  <c r="CB2" i="84"/>
  <c r="BZ2" i="84"/>
  <c r="BY2" i="84"/>
  <c r="BX2" i="84"/>
  <c r="BW2" i="84"/>
  <c r="BW23" i="13" s="1"/>
  <c r="BV2" i="84"/>
  <c r="BV23" i="13" s="1"/>
  <c r="BU2" i="84"/>
  <c r="BU23" i="13" s="1"/>
  <c r="BT2" i="84"/>
  <c r="BT23" i="13" s="1"/>
  <c r="BS2" i="84"/>
  <c r="BS23" i="13" s="1"/>
  <c r="BR2" i="84"/>
  <c r="BR23" i="13" s="1"/>
  <c r="BQ2" i="84"/>
  <c r="BQ23" i="13" s="1"/>
  <c r="BP2" i="84"/>
  <c r="BP23" i="13" s="1"/>
  <c r="BO2" i="84"/>
  <c r="BO23" i="13" s="1"/>
  <c r="BN2" i="84"/>
  <c r="BN23" i="13" s="1"/>
  <c r="BM2" i="84"/>
  <c r="BM23" i="13" s="1"/>
  <c r="BL2" i="84"/>
  <c r="BL23" i="13" s="1"/>
  <c r="BK2" i="84"/>
  <c r="BK23" i="13" s="1"/>
  <c r="BJ2" i="84"/>
  <c r="BJ23" i="13" s="1"/>
  <c r="BI2" i="84"/>
  <c r="BI23" i="13" s="1"/>
  <c r="BH2" i="84"/>
  <c r="BH23" i="13" s="1"/>
  <c r="BG2" i="84"/>
  <c r="BG23" i="13" s="1"/>
  <c r="BF2" i="84"/>
  <c r="BF23" i="13" s="1"/>
  <c r="BE2" i="84"/>
  <c r="BE23" i="13" s="1"/>
  <c r="BD2" i="84"/>
  <c r="BD23" i="13" s="1"/>
  <c r="BC2" i="84"/>
  <c r="BC23" i="13" s="1"/>
  <c r="BB2" i="84"/>
  <c r="BB23" i="13" s="1"/>
  <c r="BA2" i="84"/>
  <c r="BA23" i="13" s="1"/>
  <c r="AZ2" i="84"/>
  <c r="AZ23" i="13" s="1"/>
  <c r="AY2" i="84"/>
  <c r="AY23" i="13" s="1"/>
  <c r="AX2" i="84"/>
  <c r="AX23" i="13" s="1"/>
  <c r="AW2" i="84"/>
  <c r="AW23" i="13" s="1"/>
  <c r="AV2" i="84"/>
  <c r="AV23" i="13" s="1"/>
  <c r="AU2" i="84"/>
  <c r="AU23" i="13" s="1"/>
  <c r="AT2" i="84"/>
  <c r="AT23" i="13" s="1"/>
  <c r="AS2" i="84"/>
  <c r="AS23" i="13" s="1"/>
  <c r="AR2" i="84"/>
  <c r="AR23" i="13" s="1"/>
  <c r="AQ2" i="84"/>
  <c r="AQ23" i="13" s="1"/>
  <c r="AP2" i="84"/>
  <c r="AP23" i="13" s="1"/>
  <c r="AO2" i="84"/>
  <c r="AO23" i="13" s="1"/>
  <c r="AN2" i="84"/>
  <c r="AN23" i="13" s="1"/>
  <c r="AM2" i="84"/>
  <c r="AM23" i="13" s="1"/>
  <c r="AL2" i="84"/>
  <c r="AL23" i="13" s="1"/>
  <c r="AK2" i="84"/>
  <c r="AK23" i="13" s="1"/>
  <c r="AJ2" i="84"/>
  <c r="AJ23" i="13" s="1"/>
  <c r="AI2" i="84"/>
  <c r="AI23" i="13" s="1"/>
  <c r="AH2" i="84"/>
  <c r="AH23" i="13" s="1"/>
  <c r="AG2" i="84"/>
  <c r="AG23" i="13" s="1"/>
  <c r="AF2" i="84"/>
  <c r="AF23" i="13" s="1"/>
  <c r="AE2" i="84"/>
  <c r="AE23" i="13" s="1"/>
  <c r="AD2" i="84"/>
  <c r="AD23" i="13" s="1"/>
  <c r="AC2" i="84"/>
  <c r="AC23" i="13" s="1"/>
  <c r="AB2" i="84"/>
  <c r="AB23" i="13" s="1"/>
  <c r="AA2" i="84"/>
  <c r="AA23" i="13" s="1"/>
  <c r="Z2" i="84"/>
  <c r="Z23" i="13" s="1"/>
  <c r="Y2" i="84"/>
  <c r="Y23" i="13" s="1"/>
  <c r="X2" i="84"/>
  <c r="X23" i="13" s="1"/>
  <c r="W2" i="84"/>
  <c r="W23" i="13" s="1"/>
  <c r="V2" i="84"/>
  <c r="V23" i="13" s="1"/>
  <c r="U2" i="84"/>
  <c r="U23" i="13" s="1"/>
  <c r="T2" i="84"/>
  <c r="T23" i="13" s="1"/>
  <c r="R2" i="84"/>
  <c r="R23" i="13" s="1"/>
  <c r="P2" i="84"/>
  <c r="P23" i="13" s="1"/>
  <c r="N2" i="84"/>
  <c r="N23" i="13" s="1"/>
  <c r="M2" i="84"/>
  <c r="M23" i="13" s="1"/>
  <c r="L2" i="84"/>
  <c r="L23" i="13" s="1"/>
  <c r="K2" i="84"/>
  <c r="K23" i="13" s="1"/>
  <c r="J2" i="84"/>
  <c r="J23" i="13" s="1"/>
  <c r="I2" i="84"/>
  <c r="I23" i="13" s="1"/>
  <c r="H2" i="84"/>
  <c r="H23" i="13" s="1"/>
  <c r="F2" i="84"/>
  <c r="F23" i="13" s="1"/>
  <c r="E2" i="84"/>
  <c r="E23" i="13" s="1"/>
  <c r="D2" i="84"/>
  <c r="D23" i="13" s="1"/>
  <c r="C2" i="84"/>
  <c r="B2" i="84"/>
  <c r="B23" i="13" s="1"/>
  <c r="A2" i="84"/>
  <c r="A23" i="13" s="1"/>
  <c r="B28" i="83"/>
  <c r="Q2" i="83" s="1"/>
  <c r="Q24" i="13" s="1"/>
  <c r="B26" i="83"/>
  <c r="O2" i="83" s="1"/>
  <c r="O24" i="13" s="1"/>
  <c r="C23" i="83"/>
  <c r="S2" i="83"/>
  <c r="S24" i="13" s="1"/>
  <c r="CB2" i="83"/>
  <c r="BZ2" i="83"/>
  <c r="BY2" i="83"/>
  <c r="BX2" i="83"/>
  <c r="BW2" i="83"/>
  <c r="BW24" i="13" s="1"/>
  <c r="BV2" i="83"/>
  <c r="BV24" i="13" s="1"/>
  <c r="BU2" i="83"/>
  <c r="BU24" i="13" s="1"/>
  <c r="BT2" i="83"/>
  <c r="BT24" i="13" s="1"/>
  <c r="BS2" i="83"/>
  <c r="BS24" i="13" s="1"/>
  <c r="BR2" i="83"/>
  <c r="BR24" i="13" s="1"/>
  <c r="BQ2" i="83"/>
  <c r="BQ24" i="13" s="1"/>
  <c r="BP2" i="83"/>
  <c r="BP24" i="13" s="1"/>
  <c r="BO2" i="83"/>
  <c r="BO24" i="13" s="1"/>
  <c r="BN2" i="83"/>
  <c r="BN24" i="13" s="1"/>
  <c r="BM2" i="83"/>
  <c r="BM24" i="13" s="1"/>
  <c r="BL2" i="83"/>
  <c r="BL24" i="13" s="1"/>
  <c r="BK2" i="83"/>
  <c r="BK24" i="13" s="1"/>
  <c r="BJ2" i="83"/>
  <c r="BJ24" i="13" s="1"/>
  <c r="BI2" i="83"/>
  <c r="BI24" i="13" s="1"/>
  <c r="BH2" i="83"/>
  <c r="BH24" i="13" s="1"/>
  <c r="BG2" i="83"/>
  <c r="BG24" i="13" s="1"/>
  <c r="BF2" i="83"/>
  <c r="BF24" i="13" s="1"/>
  <c r="BE2" i="83"/>
  <c r="BE24" i="13" s="1"/>
  <c r="BD2" i="83"/>
  <c r="BD24" i="13" s="1"/>
  <c r="BC2" i="83"/>
  <c r="BC24" i="13" s="1"/>
  <c r="BB2" i="83"/>
  <c r="BB24" i="13" s="1"/>
  <c r="BA2" i="83"/>
  <c r="BA24" i="13" s="1"/>
  <c r="AZ2" i="83"/>
  <c r="AZ24" i="13" s="1"/>
  <c r="AY2" i="83"/>
  <c r="AY24" i="13" s="1"/>
  <c r="AX2" i="83"/>
  <c r="AX24" i="13" s="1"/>
  <c r="AW2" i="83"/>
  <c r="AW24" i="13" s="1"/>
  <c r="AV2" i="83"/>
  <c r="AV24" i="13" s="1"/>
  <c r="AU2" i="83"/>
  <c r="AU24" i="13" s="1"/>
  <c r="AT2" i="83"/>
  <c r="AT24" i="13" s="1"/>
  <c r="AS2" i="83"/>
  <c r="AS24" i="13" s="1"/>
  <c r="AR2" i="83"/>
  <c r="AR24" i="13" s="1"/>
  <c r="AQ2" i="83"/>
  <c r="AQ24" i="13" s="1"/>
  <c r="AP2" i="83"/>
  <c r="AP24" i="13" s="1"/>
  <c r="AO2" i="83"/>
  <c r="AO24" i="13" s="1"/>
  <c r="AN2" i="83"/>
  <c r="AN24" i="13" s="1"/>
  <c r="AM2" i="83"/>
  <c r="AM24" i="13" s="1"/>
  <c r="AL2" i="83"/>
  <c r="AL24" i="13" s="1"/>
  <c r="AK2" i="83"/>
  <c r="AK24" i="13" s="1"/>
  <c r="AJ2" i="83"/>
  <c r="AJ24" i="13" s="1"/>
  <c r="AI2" i="83"/>
  <c r="AI24" i="13" s="1"/>
  <c r="AH2" i="83"/>
  <c r="AH24" i="13" s="1"/>
  <c r="AG2" i="83"/>
  <c r="AG24" i="13" s="1"/>
  <c r="AF2" i="83"/>
  <c r="AF24" i="13" s="1"/>
  <c r="AE2" i="83"/>
  <c r="AE24" i="13" s="1"/>
  <c r="AD2" i="83"/>
  <c r="AD24" i="13" s="1"/>
  <c r="AC2" i="83"/>
  <c r="AC24" i="13" s="1"/>
  <c r="AB2" i="83"/>
  <c r="AB24" i="13" s="1"/>
  <c r="AA2" i="83"/>
  <c r="AA24" i="13" s="1"/>
  <c r="Z2" i="83"/>
  <c r="Z24" i="13" s="1"/>
  <c r="Y2" i="83"/>
  <c r="Y24" i="13" s="1"/>
  <c r="X2" i="83"/>
  <c r="X24" i="13" s="1"/>
  <c r="W2" i="83"/>
  <c r="W24" i="13" s="1"/>
  <c r="V2" i="83"/>
  <c r="V24" i="13" s="1"/>
  <c r="U2" i="83"/>
  <c r="U24" i="13" s="1"/>
  <c r="T2" i="83"/>
  <c r="T24" i="13" s="1"/>
  <c r="R2" i="83"/>
  <c r="R24" i="13" s="1"/>
  <c r="P2" i="83"/>
  <c r="P24" i="13" s="1"/>
  <c r="N2" i="83"/>
  <c r="N24" i="13" s="1"/>
  <c r="M2" i="83"/>
  <c r="M24" i="13" s="1"/>
  <c r="L2" i="83"/>
  <c r="L24" i="13" s="1"/>
  <c r="K2" i="83"/>
  <c r="K24" i="13" s="1"/>
  <c r="J24" i="13"/>
  <c r="I24" i="13"/>
  <c r="H24" i="13"/>
  <c r="F24" i="13"/>
  <c r="E24" i="13"/>
  <c r="D24" i="13"/>
  <c r="C2" i="83"/>
  <c r="B2" i="83"/>
  <c r="B24" i="13" s="1"/>
  <c r="A2" i="83"/>
  <c r="A24" i="13" s="1"/>
  <c r="Q2" i="82"/>
  <c r="Q25" i="13" s="1"/>
  <c r="B26" i="82"/>
  <c r="O2" i="82" s="1"/>
  <c r="O25" i="13" s="1"/>
  <c r="C23" i="82"/>
  <c r="B17" i="82"/>
  <c r="CB2" i="82"/>
  <c r="BZ2" i="82"/>
  <c r="BY2" i="82"/>
  <c r="BX2" i="82"/>
  <c r="BW2" i="82"/>
  <c r="BW25" i="13" s="1"/>
  <c r="BV2" i="82"/>
  <c r="BV25" i="13" s="1"/>
  <c r="BU2" i="82"/>
  <c r="BU25" i="13" s="1"/>
  <c r="BT2" i="82"/>
  <c r="BT25" i="13" s="1"/>
  <c r="BS2" i="82"/>
  <c r="BS25" i="13" s="1"/>
  <c r="BR2" i="82"/>
  <c r="BR25" i="13" s="1"/>
  <c r="BQ2" i="82"/>
  <c r="BQ25" i="13" s="1"/>
  <c r="BP2" i="82"/>
  <c r="BP25" i="13" s="1"/>
  <c r="BO2" i="82"/>
  <c r="BO25" i="13" s="1"/>
  <c r="BN2" i="82"/>
  <c r="BN25" i="13" s="1"/>
  <c r="BM2" i="82"/>
  <c r="BM25" i="13" s="1"/>
  <c r="BL2" i="82"/>
  <c r="BL25" i="13" s="1"/>
  <c r="BK2" i="82"/>
  <c r="BK25" i="13" s="1"/>
  <c r="BJ2" i="82"/>
  <c r="BJ25" i="13" s="1"/>
  <c r="BI2" i="82"/>
  <c r="BI25" i="13" s="1"/>
  <c r="BH2" i="82"/>
  <c r="BH25" i="13" s="1"/>
  <c r="BG2" i="82"/>
  <c r="BG25" i="13" s="1"/>
  <c r="BF2" i="82"/>
  <c r="BF25" i="13" s="1"/>
  <c r="BE2" i="82"/>
  <c r="BE25" i="13" s="1"/>
  <c r="BD2" i="82"/>
  <c r="BD25" i="13" s="1"/>
  <c r="BC2" i="82"/>
  <c r="BC25" i="13" s="1"/>
  <c r="BB2" i="82"/>
  <c r="BB25" i="13" s="1"/>
  <c r="BA2" i="82"/>
  <c r="BA25" i="13" s="1"/>
  <c r="AZ2" i="82"/>
  <c r="AZ25" i="13" s="1"/>
  <c r="AY2" i="82"/>
  <c r="AY25" i="13" s="1"/>
  <c r="AX2" i="82"/>
  <c r="AX25" i="13" s="1"/>
  <c r="AW2" i="82"/>
  <c r="AW25" i="13" s="1"/>
  <c r="AV2" i="82"/>
  <c r="AV25" i="13" s="1"/>
  <c r="AU2" i="82"/>
  <c r="AU25" i="13" s="1"/>
  <c r="AT2" i="82"/>
  <c r="AT25" i="13" s="1"/>
  <c r="AS2" i="82"/>
  <c r="AS25" i="13" s="1"/>
  <c r="AR2" i="82"/>
  <c r="AR25" i="13" s="1"/>
  <c r="AQ2" i="82"/>
  <c r="AQ25" i="13" s="1"/>
  <c r="AP2" i="82"/>
  <c r="AP25" i="13" s="1"/>
  <c r="AO2" i="82"/>
  <c r="AO25" i="13" s="1"/>
  <c r="AN2" i="82"/>
  <c r="AN25" i="13" s="1"/>
  <c r="AM2" i="82"/>
  <c r="AM25" i="13" s="1"/>
  <c r="AL2" i="82"/>
  <c r="AL25" i="13" s="1"/>
  <c r="AK2" i="82"/>
  <c r="AK25" i="13" s="1"/>
  <c r="AJ2" i="82"/>
  <c r="AJ25" i="13" s="1"/>
  <c r="AI2" i="82"/>
  <c r="AI25" i="13" s="1"/>
  <c r="AH2" i="82"/>
  <c r="AH25" i="13" s="1"/>
  <c r="AG2" i="82"/>
  <c r="AG25" i="13" s="1"/>
  <c r="AF2" i="82"/>
  <c r="AF25" i="13" s="1"/>
  <c r="AE2" i="82"/>
  <c r="AE25" i="13" s="1"/>
  <c r="AD2" i="82"/>
  <c r="AD25" i="13" s="1"/>
  <c r="AC2" i="82"/>
  <c r="AC25" i="13" s="1"/>
  <c r="AB2" i="82"/>
  <c r="AB25" i="13" s="1"/>
  <c r="AA2" i="82"/>
  <c r="AA25" i="13" s="1"/>
  <c r="Z2" i="82"/>
  <c r="Z25" i="13" s="1"/>
  <c r="Y2" i="82"/>
  <c r="Y25" i="13" s="1"/>
  <c r="X2" i="82"/>
  <c r="X25" i="13" s="1"/>
  <c r="W2" i="82"/>
  <c r="W25" i="13" s="1"/>
  <c r="V2" i="82"/>
  <c r="V25" i="13" s="1"/>
  <c r="U2" i="82"/>
  <c r="U25" i="13" s="1"/>
  <c r="T2" i="82"/>
  <c r="T25" i="13" s="1"/>
  <c r="R2" i="82"/>
  <c r="R25" i="13" s="1"/>
  <c r="P2" i="82"/>
  <c r="P25" i="13" s="1"/>
  <c r="N2" i="82"/>
  <c r="N25" i="13" s="1"/>
  <c r="M2" i="82"/>
  <c r="M25" i="13" s="1"/>
  <c r="L2" i="82"/>
  <c r="L25" i="13" s="1"/>
  <c r="K2" i="82"/>
  <c r="K25" i="13" s="1"/>
  <c r="J2" i="82"/>
  <c r="J25" i="13" s="1"/>
  <c r="I25" i="13"/>
  <c r="H25" i="13"/>
  <c r="F25" i="13"/>
  <c r="E25" i="13"/>
  <c r="D25" i="13"/>
  <c r="C2" i="82"/>
  <c r="B2" i="82"/>
  <c r="B25" i="13" s="1"/>
  <c r="A2" i="82"/>
  <c r="A25" i="13" s="1"/>
  <c r="B28" i="81"/>
  <c r="Q2" i="81" s="1"/>
  <c r="Q26" i="13" s="1"/>
  <c r="B26" i="81"/>
  <c r="O2" i="81" s="1"/>
  <c r="O26" i="13" s="1"/>
  <c r="C23" i="81"/>
  <c r="B17" i="81"/>
  <c r="CB2" i="81"/>
  <c r="BZ2" i="81"/>
  <c r="BY2" i="81"/>
  <c r="BX2" i="81"/>
  <c r="BW2" i="81"/>
  <c r="BW26" i="13" s="1"/>
  <c r="BV2" i="81"/>
  <c r="BV26" i="13" s="1"/>
  <c r="BU2" i="81"/>
  <c r="BU26" i="13" s="1"/>
  <c r="BT2" i="81"/>
  <c r="BT26" i="13" s="1"/>
  <c r="BS2" i="81"/>
  <c r="BS26" i="13" s="1"/>
  <c r="BR2" i="81"/>
  <c r="BR26" i="13" s="1"/>
  <c r="BQ2" i="81"/>
  <c r="BQ26" i="13" s="1"/>
  <c r="BP2" i="81"/>
  <c r="BP26" i="13" s="1"/>
  <c r="BO2" i="81"/>
  <c r="BO26" i="13" s="1"/>
  <c r="BN2" i="81"/>
  <c r="BN26" i="13" s="1"/>
  <c r="BM2" i="81"/>
  <c r="BM26" i="13" s="1"/>
  <c r="BL2" i="81"/>
  <c r="BL26" i="13" s="1"/>
  <c r="BK2" i="81"/>
  <c r="BK26" i="13" s="1"/>
  <c r="BJ2" i="81"/>
  <c r="BJ26" i="13" s="1"/>
  <c r="BI2" i="81"/>
  <c r="BI26" i="13" s="1"/>
  <c r="BH2" i="81"/>
  <c r="BH26" i="13" s="1"/>
  <c r="BG2" i="81"/>
  <c r="BG26" i="13" s="1"/>
  <c r="BF2" i="81"/>
  <c r="BF26" i="13" s="1"/>
  <c r="BE2" i="81"/>
  <c r="BE26" i="13" s="1"/>
  <c r="BD2" i="81"/>
  <c r="BD26" i="13" s="1"/>
  <c r="BC2" i="81"/>
  <c r="BC26" i="13" s="1"/>
  <c r="BB2" i="81"/>
  <c r="BB26" i="13" s="1"/>
  <c r="BA2" i="81"/>
  <c r="BA26" i="13" s="1"/>
  <c r="AZ2" i="81"/>
  <c r="AZ26" i="13" s="1"/>
  <c r="AY2" i="81"/>
  <c r="AY26" i="13" s="1"/>
  <c r="AX2" i="81"/>
  <c r="AX26" i="13" s="1"/>
  <c r="AW2" i="81"/>
  <c r="AW26" i="13" s="1"/>
  <c r="AV2" i="81"/>
  <c r="AV26" i="13" s="1"/>
  <c r="AU2" i="81"/>
  <c r="AU26" i="13" s="1"/>
  <c r="AT2" i="81"/>
  <c r="AT26" i="13" s="1"/>
  <c r="AS2" i="81"/>
  <c r="AS26" i="13" s="1"/>
  <c r="AR2" i="81"/>
  <c r="AR26" i="13" s="1"/>
  <c r="AQ2" i="81"/>
  <c r="AQ26" i="13" s="1"/>
  <c r="AP2" i="81"/>
  <c r="AP26" i="13" s="1"/>
  <c r="AO2" i="81"/>
  <c r="AO26" i="13" s="1"/>
  <c r="AN2" i="81"/>
  <c r="AN26" i="13" s="1"/>
  <c r="AM2" i="81"/>
  <c r="AM26" i="13" s="1"/>
  <c r="AL2" i="81"/>
  <c r="AL26" i="13" s="1"/>
  <c r="AK2" i="81"/>
  <c r="AK26" i="13" s="1"/>
  <c r="AJ2" i="81"/>
  <c r="AJ26" i="13" s="1"/>
  <c r="AI2" i="81"/>
  <c r="AI26" i="13" s="1"/>
  <c r="AH2" i="81"/>
  <c r="AH26" i="13" s="1"/>
  <c r="AG2" i="81"/>
  <c r="AG26" i="13" s="1"/>
  <c r="AF2" i="81"/>
  <c r="AF26" i="13" s="1"/>
  <c r="AE2" i="81"/>
  <c r="AE26" i="13" s="1"/>
  <c r="AD2" i="81"/>
  <c r="AD26" i="13" s="1"/>
  <c r="AC2" i="81"/>
  <c r="AC26" i="13" s="1"/>
  <c r="AB2" i="81"/>
  <c r="AB26" i="13" s="1"/>
  <c r="AA2" i="81"/>
  <c r="AA26" i="13" s="1"/>
  <c r="Z2" i="81"/>
  <c r="Z26" i="13" s="1"/>
  <c r="Y2" i="81"/>
  <c r="Y26" i="13" s="1"/>
  <c r="X2" i="81"/>
  <c r="X26" i="13" s="1"/>
  <c r="W2" i="81"/>
  <c r="W26" i="13" s="1"/>
  <c r="V2" i="81"/>
  <c r="V26" i="13" s="1"/>
  <c r="U2" i="81"/>
  <c r="U26" i="13" s="1"/>
  <c r="T2" i="81"/>
  <c r="T26" i="13" s="1"/>
  <c r="R2" i="81"/>
  <c r="R26" i="13" s="1"/>
  <c r="P2" i="81"/>
  <c r="P26" i="13" s="1"/>
  <c r="N2" i="81"/>
  <c r="N26" i="13" s="1"/>
  <c r="M2" i="81"/>
  <c r="M26" i="13" s="1"/>
  <c r="L26" i="13"/>
  <c r="K26" i="13"/>
  <c r="J26" i="13"/>
  <c r="I26" i="13"/>
  <c r="H26" i="13"/>
  <c r="F26" i="13"/>
  <c r="E26" i="13"/>
  <c r="D26" i="13"/>
  <c r="C2" i="81"/>
  <c r="B2" i="81"/>
  <c r="B26" i="13" s="1"/>
  <c r="A2" i="81"/>
  <c r="A26" i="13" s="1"/>
  <c r="B28" i="80"/>
  <c r="Q2" i="80" s="1"/>
  <c r="Q27" i="13" s="1"/>
  <c r="B26" i="80"/>
  <c r="O2" i="80" s="1"/>
  <c r="O27" i="13" s="1"/>
  <c r="C23" i="80"/>
  <c r="B17" i="80"/>
  <c r="CB2" i="80"/>
  <c r="BZ2" i="80"/>
  <c r="BY2" i="80"/>
  <c r="BX2" i="80"/>
  <c r="BW2" i="80"/>
  <c r="BW27" i="13" s="1"/>
  <c r="BV2" i="80"/>
  <c r="BV27" i="13" s="1"/>
  <c r="BU2" i="80"/>
  <c r="BU27" i="13" s="1"/>
  <c r="BT2" i="80"/>
  <c r="BT27" i="13" s="1"/>
  <c r="BS2" i="80"/>
  <c r="BS27" i="13" s="1"/>
  <c r="BR2" i="80"/>
  <c r="BR27" i="13" s="1"/>
  <c r="BQ2" i="80"/>
  <c r="BQ27" i="13" s="1"/>
  <c r="BP2" i="80"/>
  <c r="BP27" i="13" s="1"/>
  <c r="BO2" i="80"/>
  <c r="BO27" i="13" s="1"/>
  <c r="BN2" i="80"/>
  <c r="BN27" i="13" s="1"/>
  <c r="BM2" i="80"/>
  <c r="BM27" i="13" s="1"/>
  <c r="BL2" i="80"/>
  <c r="BL27" i="13" s="1"/>
  <c r="BK2" i="80"/>
  <c r="BK27" i="13" s="1"/>
  <c r="BJ2" i="80"/>
  <c r="BJ27" i="13" s="1"/>
  <c r="BI2" i="80"/>
  <c r="BI27" i="13" s="1"/>
  <c r="BH2" i="80"/>
  <c r="BH27" i="13" s="1"/>
  <c r="BG2" i="80"/>
  <c r="BG27" i="13" s="1"/>
  <c r="BF2" i="80"/>
  <c r="BF27" i="13" s="1"/>
  <c r="BE2" i="80"/>
  <c r="BE27" i="13" s="1"/>
  <c r="BD2" i="80"/>
  <c r="BD27" i="13" s="1"/>
  <c r="BC2" i="80"/>
  <c r="BC27" i="13" s="1"/>
  <c r="BB2" i="80"/>
  <c r="BB27" i="13" s="1"/>
  <c r="BA2" i="80"/>
  <c r="BA27" i="13" s="1"/>
  <c r="AZ2" i="80"/>
  <c r="AZ27" i="13" s="1"/>
  <c r="AY2" i="80"/>
  <c r="AY27" i="13" s="1"/>
  <c r="AX2" i="80"/>
  <c r="AX27" i="13" s="1"/>
  <c r="AW2" i="80"/>
  <c r="AW27" i="13" s="1"/>
  <c r="AV2" i="80"/>
  <c r="AV27" i="13" s="1"/>
  <c r="AU2" i="80"/>
  <c r="AU27" i="13" s="1"/>
  <c r="AT2" i="80"/>
  <c r="AT27" i="13" s="1"/>
  <c r="AS2" i="80"/>
  <c r="AS27" i="13" s="1"/>
  <c r="AR2" i="80"/>
  <c r="AR27" i="13" s="1"/>
  <c r="AQ2" i="80"/>
  <c r="AQ27" i="13" s="1"/>
  <c r="AP2" i="80"/>
  <c r="AP27" i="13" s="1"/>
  <c r="AO2" i="80"/>
  <c r="AO27" i="13" s="1"/>
  <c r="AN2" i="80"/>
  <c r="AN27" i="13" s="1"/>
  <c r="AM2" i="80"/>
  <c r="AM27" i="13" s="1"/>
  <c r="AL2" i="80"/>
  <c r="AL27" i="13" s="1"/>
  <c r="AK2" i="80"/>
  <c r="AK27" i="13" s="1"/>
  <c r="AJ2" i="80"/>
  <c r="AJ27" i="13" s="1"/>
  <c r="AI2" i="80"/>
  <c r="AI27" i="13" s="1"/>
  <c r="AH2" i="80"/>
  <c r="AH27" i="13" s="1"/>
  <c r="AG2" i="80"/>
  <c r="AG27" i="13" s="1"/>
  <c r="AF2" i="80"/>
  <c r="AF27" i="13" s="1"/>
  <c r="AE2" i="80"/>
  <c r="AE27" i="13" s="1"/>
  <c r="AD2" i="80"/>
  <c r="AD27" i="13" s="1"/>
  <c r="AC2" i="80"/>
  <c r="AC27" i="13" s="1"/>
  <c r="AB2" i="80"/>
  <c r="AB27" i="13" s="1"/>
  <c r="AA2" i="80"/>
  <c r="AA27" i="13" s="1"/>
  <c r="Z2" i="80"/>
  <c r="Z27" i="13" s="1"/>
  <c r="Y2" i="80"/>
  <c r="Y27" i="13" s="1"/>
  <c r="X2" i="80"/>
  <c r="X27" i="13" s="1"/>
  <c r="W2" i="80"/>
  <c r="W27" i="13" s="1"/>
  <c r="V2" i="80"/>
  <c r="V27" i="13" s="1"/>
  <c r="U2" i="80"/>
  <c r="U27" i="13" s="1"/>
  <c r="T2" i="80"/>
  <c r="T27" i="13" s="1"/>
  <c r="R2" i="80"/>
  <c r="R27" i="13" s="1"/>
  <c r="P2" i="80"/>
  <c r="P27" i="13" s="1"/>
  <c r="N2" i="80"/>
  <c r="N27" i="13" s="1"/>
  <c r="M2" i="80"/>
  <c r="M27" i="13" s="1"/>
  <c r="L2" i="80"/>
  <c r="L27" i="13" s="1"/>
  <c r="K2" i="80"/>
  <c r="K27" i="13" s="1"/>
  <c r="J27" i="13"/>
  <c r="I27" i="13"/>
  <c r="H27" i="13"/>
  <c r="F27" i="13"/>
  <c r="E27" i="13"/>
  <c r="D27" i="13"/>
  <c r="C2" i="80"/>
  <c r="B2" i="80"/>
  <c r="B27" i="13" s="1"/>
  <c r="A2" i="80"/>
  <c r="A27" i="13" s="1"/>
  <c r="B28" i="79"/>
  <c r="Q2" i="79" s="1"/>
  <c r="Q28" i="13" s="1"/>
  <c r="B26" i="79"/>
  <c r="O2" i="79" s="1"/>
  <c r="O28" i="13" s="1"/>
  <c r="C23" i="79"/>
  <c r="B17" i="79"/>
  <c r="B30" i="79" s="1"/>
  <c r="S2" i="79" s="1"/>
  <c r="S28" i="13" s="1"/>
  <c r="CB2" i="79"/>
  <c r="BZ2" i="79"/>
  <c r="BY2" i="79"/>
  <c r="BX2" i="79"/>
  <c r="BW2" i="79"/>
  <c r="BW28" i="13" s="1"/>
  <c r="BV2" i="79"/>
  <c r="BV28" i="13" s="1"/>
  <c r="BU2" i="79"/>
  <c r="BU28" i="13" s="1"/>
  <c r="BT2" i="79"/>
  <c r="BT28" i="13" s="1"/>
  <c r="BS2" i="79"/>
  <c r="BS28" i="13" s="1"/>
  <c r="BR2" i="79"/>
  <c r="BR28" i="13" s="1"/>
  <c r="BQ2" i="79"/>
  <c r="BQ28" i="13" s="1"/>
  <c r="BP2" i="79"/>
  <c r="BP28" i="13" s="1"/>
  <c r="BO2" i="79"/>
  <c r="BO28" i="13" s="1"/>
  <c r="BN2" i="79"/>
  <c r="BN28" i="13" s="1"/>
  <c r="BM2" i="79"/>
  <c r="BM28" i="13" s="1"/>
  <c r="BL2" i="79"/>
  <c r="BL28" i="13" s="1"/>
  <c r="BK2" i="79"/>
  <c r="BK28" i="13" s="1"/>
  <c r="BJ2" i="79"/>
  <c r="BJ28" i="13" s="1"/>
  <c r="BI2" i="79"/>
  <c r="BI28" i="13" s="1"/>
  <c r="BH2" i="79"/>
  <c r="BH28" i="13" s="1"/>
  <c r="BG2" i="79"/>
  <c r="BG28" i="13" s="1"/>
  <c r="BF2" i="79"/>
  <c r="BF28" i="13" s="1"/>
  <c r="BE2" i="79"/>
  <c r="BE28" i="13" s="1"/>
  <c r="BD2" i="79"/>
  <c r="BD28" i="13" s="1"/>
  <c r="BC2" i="79"/>
  <c r="BC28" i="13" s="1"/>
  <c r="BB2" i="79"/>
  <c r="BB28" i="13" s="1"/>
  <c r="BA2" i="79"/>
  <c r="BA28" i="13" s="1"/>
  <c r="AZ2" i="79"/>
  <c r="AZ28" i="13" s="1"/>
  <c r="AY2" i="79"/>
  <c r="AY28" i="13" s="1"/>
  <c r="AX2" i="79"/>
  <c r="AX28" i="13" s="1"/>
  <c r="AW2" i="79"/>
  <c r="AW28" i="13" s="1"/>
  <c r="AV2" i="79"/>
  <c r="AV28" i="13" s="1"/>
  <c r="AU2" i="79"/>
  <c r="AU28" i="13" s="1"/>
  <c r="AT2" i="79"/>
  <c r="AT28" i="13" s="1"/>
  <c r="AS2" i="79"/>
  <c r="AS28" i="13" s="1"/>
  <c r="AR2" i="79"/>
  <c r="AR28" i="13" s="1"/>
  <c r="AQ2" i="79"/>
  <c r="AQ28" i="13" s="1"/>
  <c r="AP2" i="79"/>
  <c r="AP28" i="13" s="1"/>
  <c r="AO2" i="79"/>
  <c r="AO28" i="13" s="1"/>
  <c r="AN2" i="79"/>
  <c r="AN28" i="13" s="1"/>
  <c r="AM2" i="79"/>
  <c r="AM28" i="13" s="1"/>
  <c r="AL2" i="79"/>
  <c r="AL28" i="13" s="1"/>
  <c r="AK2" i="79"/>
  <c r="AK28" i="13" s="1"/>
  <c r="AJ2" i="79"/>
  <c r="AJ28" i="13" s="1"/>
  <c r="AI2" i="79"/>
  <c r="AI28" i="13" s="1"/>
  <c r="AH2" i="79"/>
  <c r="AH28" i="13" s="1"/>
  <c r="AG2" i="79"/>
  <c r="AG28" i="13" s="1"/>
  <c r="AF2" i="79"/>
  <c r="AF28" i="13" s="1"/>
  <c r="AE2" i="79"/>
  <c r="AE28" i="13" s="1"/>
  <c r="AD2" i="79"/>
  <c r="AD28" i="13" s="1"/>
  <c r="AC2" i="79"/>
  <c r="AC28" i="13" s="1"/>
  <c r="AB2" i="79"/>
  <c r="AB28" i="13" s="1"/>
  <c r="AA2" i="79"/>
  <c r="AA28" i="13" s="1"/>
  <c r="Z2" i="79"/>
  <c r="Z28" i="13" s="1"/>
  <c r="Y2" i="79"/>
  <c r="Y28" i="13" s="1"/>
  <c r="X2" i="79"/>
  <c r="X28" i="13" s="1"/>
  <c r="W2" i="79"/>
  <c r="W28" i="13" s="1"/>
  <c r="V2" i="79"/>
  <c r="V28" i="13" s="1"/>
  <c r="U2" i="79"/>
  <c r="U28" i="13" s="1"/>
  <c r="T2" i="79"/>
  <c r="T28" i="13" s="1"/>
  <c r="R2" i="79"/>
  <c r="R28" i="13" s="1"/>
  <c r="P2" i="79"/>
  <c r="P28" i="13" s="1"/>
  <c r="N2" i="79"/>
  <c r="N28" i="13" s="1"/>
  <c r="M2" i="79"/>
  <c r="M28" i="13" s="1"/>
  <c r="L2" i="79"/>
  <c r="L28" i="13" s="1"/>
  <c r="K2" i="79"/>
  <c r="K28" i="13" s="1"/>
  <c r="J2" i="79"/>
  <c r="J28" i="13" s="1"/>
  <c r="I2" i="79"/>
  <c r="I28" i="13" s="1"/>
  <c r="H2" i="79"/>
  <c r="H28" i="13" s="1"/>
  <c r="F2" i="79"/>
  <c r="F28" i="13" s="1"/>
  <c r="E2" i="79"/>
  <c r="E28" i="13" s="1"/>
  <c r="D2" i="79"/>
  <c r="D28" i="13" s="1"/>
  <c r="C2" i="79"/>
  <c r="B2" i="79"/>
  <c r="B28" i="13" s="1"/>
  <c r="A2" i="79"/>
  <c r="A28" i="13" s="1"/>
  <c r="B28" i="78"/>
  <c r="Q2" i="78" s="1"/>
  <c r="Q29" i="13" s="1"/>
  <c r="B26" i="78"/>
  <c r="O2" i="78" s="1"/>
  <c r="O29" i="13" s="1"/>
  <c r="C23" i="78"/>
  <c r="B17" i="78"/>
  <c r="G2" i="78" s="1"/>
  <c r="G29" i="13" s="1"/>
  <c r="CB2" i="78"/>
  <c r="BZ2" i="78"/>
  <c r="BY2" i="78"/>
  <c r="BX2" i="78"/>
  <c r="BW2" i="78"/>
  <c r="BW29" i="13" s="1"/>
  <c r="BV2" i="78"/>
  <c r="BV29" i="13" s="1"/>
  <c r="BU2" i="78"/>
  <c r="BU29" i="13" s="1"/>
  <c r="BT2" i="78"/>
  <c r="BT29" i="13" s="1"/>
  <c r="BS2" i="78"/>
  <c r="BS29" i="13" s="1"/>
  <c r="BR2" i="78"/>
  <c r="BR29" i="13" s="1"/>
  <c r="BQ2" i="78"/>
  <c r="BQ29" i="13" s="1"/>
  <c r="BP2" i="78"/>
  <c r="BP29" i="13" s="1"/>
  <c r="BO2" i="78"/>
  <c r="BO29" i="13" s="1"/>
  <c r="BN2" i="78"/>
  <c r="BN29" i="13" s="1"/>
  <c r="BM2" i="78"/>
  <c r="BM29" i="13" s="1"/>
  <c r="BL2" i="78"/>
  <c r="BL29" i="13" s="1"/>
  <c r="BK2" i="78"/>
  <c r="BK29" i="13" s="1"/>
  <c r="BJ2" i="78"/>
  <c r="BJ29" i="13" s="1"/>
  <c r="BI2" i="78"/>
  <c r="BI29" i="13" s="1"/>
  <c r="BH2" i="78"/>
  <c r="BH29" i="13" s="1"/>
  <c r="BG2" i="78"/>
  <c r="BG29" i="13" s="1"/>
  <c r="BF2" i="78"/>
  <c r="BF29" i="13" s="1"/>
  <c r="BE2" i="78"/>
  <c r="BE29" i="13" s="1"/>
  <c r="BD2" i="78"/>
  <c r="BD29" i="13" s="1"/>
  <c r="BC2" i="78"/>
  <c r="BC29" i="13" s="1"/>
  <c r="BB2" i="78"/>
  <c r="BB29" i="13" s="1"/>
  <c r="BA2" i="78"/>
  <c r="BA29" i="13" s="1"/>
  <c r="AZ2" i="78"/>
  <c r="AZ29" i="13" s="1"/>
  <c r="AY2" i="78"/>
  <c r="AY29" i="13" s="1"/>
  <c r="AX2" i="78"/>
  <c r="AX29" i="13" s="1"/>
  <c r="AW2" i="78"/>
  <c r="AW29" i="13" s="1"/>
  <c r="AV2" i="78"/>
  <c r="AV29" i="13" s="1"/>
  <c r="AU2" i="78"/>
  <c r="AU29" i="13" s="1"/>
  <c r="AT2" i="78"/>
  <c r="AT29" i="13" s="1"/>
  <c r="AS2" i="78"/>
  <c r="AS29" i="13" s="1"/>
  <c r="AR2" i="78"/>
  <c r="AR29" i="13" s="1"/>
  <c r="AQ2" i="78"/>
  <c r="AQ29" i="13" s="1"/>
  <c r="AP2" i="78"/>
  <c r="AP29" i="13" s="1"/>
  <c r="AO2" i="78"/>
  <c r="AO29" i="13" s="1"/>
  <c r="AN2" i="78"/>
  <c r="AN29" i="13" s="1"/>
  <c r="AM2" i="78"/>
  <c r="AM29" i="13" s="1"/>
  <c r="AL2" i="78"/>
  <c r="AL29" i="13" s="1"/>
  <c r="AK2" i="78"/>
  <c r="AK29" i="13" s="1"/>
  <c r="AJ2" i="78"/>
  <c r="AJ29" i="13" s="1"/>
  <c r="AI2" i="78"/>
  <c r="AI29" i="13" s="1"/>
  <c r="AH2" i="78"/>
  <c r="AH29" i="13" s="1"/>
  <c r="AG2" i="78"/>
  <c r="AG29" i="13" s="1"/>
  <c r="AF2" i="78"/>
  <c r="AF29" i="13" s="1"/>
  <c r="AE2" i="78"/>
  <c r="AE29" i="13" s="1"/>
  <c r="AD2" i="78"/>
  <c r="AD29" i="13" s="1"/>
  <c r="AC2" i="78"/>
  <c r="AC29" i="13" s="1"/>
  <c r="AB2" i="78"/>
  <c r="AB29" i="13" s="1"/>
  <c r="AA2" i="78"/>
  <c r="AA29" i="13" s="1"/>
  <c r="Z2" i="78"/>
  <c r="Z29" i="13" s="1"/>
  <c r="Y2" i="78"/>
  <c r="Y29" i="13" s="1"/>
  <c r="X2" i="78"/>
  <c r="X29" i="13" s="1"/>
  <c r="W2" i="78"/>
  <c r="W29" i="13" s="1"/>
  <c r="V2" i="78"/>
  <c r="V29" i="13" s="1"/>
  <c r="U2" i="78"/>
  <c r="U29" i="13" s="1"/>
  <c r="T2" i="78"/>
  <c r="T29" i="13" s="1"/>
  <c r="R2" i="78"/>
  <c r="R29" i="13" s="1"/>
  <c r="P2" i="78"/>
  <c r="P29" i="13" s="1"/>
  <c r="N2" i="78"/>
  <c r="N29" i="13" s="1"/>
  <c r="M2" i="78"/>
  <c r="M29" i="13" s="1"/>
  <c r="L2" i="78"/>
  <c r="L29" i="13" s="1"/>
  <c r="K2" i="78"/>
  <c r="K29" i="13" s="1"/>
  <c r="J2" i="78"/>
  <c r="J29" i="13" s="1"/>
  <c r="I2" i="78"/>
  <c r="I29" i="13" s="1"/>
  <c r="H2" i="78"/>
  <c r="H29" i="13" s="1"/>
  <c r="F2" i="78"/>
  <c r="F29" i="13" s="1"/>
  <c r="E2" i="78"/>
  <c r="E29" i="13" s="1"/>
  <c r="D2" i="78"/>
  <c r="D29" i="13" s="1"/>
  <c r="C2" i="78"/>
  <c r="B2" i="78"/>
  <c r="B29" i="13" s="1"/>
  <c r="A2" i="78"/>
  <c r="A29" i="13" s="1"/>
  <c r="B28" i="77"/>
  <c r="Q2" i="77" s="1"/>
  <c r="Q30" i="13" s="1"/>
  <c r="B26" i="77"/>
  <c r="O2" i="77" s="1"/>
  <c r="O30" i="13" s="1"/>
  <c r="C23" i="77"/>
  <c r="B17" i="77"/>
  <c r="G2" i="77" s="1"/>
  <c r="G30" i="13" s="1"/>
  <c r="CB2" i="77"/>
  <c r="BZ2" i="77"/>
  <c r="BY2" i="77"/>
  <c r="BX2" i="77"/>
  <c r="BW2" i="77"/>
  <c r="BW30" i="13" s="1"/>
  <c r="BV2" i="77"/>
  <c r="BV30" i="13" s="1"/>
  <c r="BU2" i="77"/>
  <c r="BU30" i="13" s="1"/>
  <c r="BT2" i="77"/>
  <c r="BT30" i="13" s="1"/>
  <c r="BS2" i="77"/>
  <c r="BS30" i="13" s="1"/>
  <c r="BR2" i="77"/>
  <c r="BR30" i="13" s="1"/>
  <c r="BQ2" i="77"/>
  <c r="BQ30" i="13" s="1"/>
  <c r="BP2" i="77"/>
  <c r="BP30" i="13" s="1"/>
  <c r="BO2" i="77"/>
  <c r="BO30" i="13" s="1"/>
  <c r="BN2" i="77"/>
  <c r="BN30" i="13" s="1"/>
  <c r="BM2" i="77"/>
  <c r="BM30" i="13" s="1"/>
  <c r="BL2" i="77"/>
  <c r="BL30" i="13" s="1"/>
  <c r="BK2" i="77"/>
  <c r="BK30" i="13" s="1"/>
  <c r="BJ2" i="77"/>
  <c r="BJ30" i="13" s="1"/>
  <c r="BI2" i="77"/>
  <c r="BI30" i="13" s="1"/>
  <c r="BH2" i="77"/>
  <c r="BH30" i="13" s="1"/>
  <c r="BG2" i="77"/>
  <c r="BG30" i="13" s="1"/>
  <c r="BF2" i="77"/>
  <c r="BF30" i="13" s="1"/>
  <c r="BE2" i="77"/>
  <c r="BE30" i="13" s="1"/>
  <c r="BD2" i="77"/>
  <c r="BD30" i="13" s="1"/>
  <c r="BC2" i="77"/>
  <c r="BC30" i="13" s="1"/>
  <c r="BB2" i="77"/>
  <c r="BB30" i="13" s="1"/>
  <c r="BA2" i="77"/>
  <c r="BA30" i="13" s="1"/>
  <c r="AZ2" i="77"/>
  <c r="AZ30" i="13" s="1"/>
  <c r="AY2" i="77"/>
  <c r="AY30" i="13" s="1"/>
  <c r="AX2" i="77"/>
  <c r="AX30" i="13" s="1"/>
  <c r="AW2" i="77"/>
  <c r="AW30" i="13" s="1"/>
  <c r="AV2" i="77"/>
  <c r="AV30" i="13" s="1"/>
  <c r="AU2" i="77"/>
  <c r="AU30" i="13" s="1"/>
  <c r="AT2" i="77"/>
  <c r="AT30" i="13" s="1"/>
  <c r="AS2" i="77"/>
  <c r="AS30" i="13" s="1"/>
  <c r="AR2" i="77"/>
  <c r="AR30" i="13" s="1"/>
  <c r="AQ2" i="77"/>
  <c r="AQ30" i="13" s="1"/>
  <c r="AP2" i="77"/>
  <c r="AP30" i="13" s="1"/>
  <c r="AO2" i="77"/>
  <c r="AO30" i="13" s="1"/>
  <c r="AN2" i="77"/>
  <c r="AN30" i="13" s="1"/>
  <c r="AM2" i="77"/>
  <c r="AM30" i="13" s="1"/>
  <c r="AL2" i="77"/>
  <c r="AL30" i="13" s="1"/>
  <c r="AK2" i="77"/>
  <c r="AK30" i="13" s="1"/>
  <c r="AJ2" i="77"/>
  <c r="AJ30" i="13" s="1"/>
  <c r="AI2" i="77"/>
  <c r="AI30" i="13" s="1"/>
  <c r="AH2" i="77"/>
  <c r="AH30" i="13" s="1"/>
  <c r="AG2" i="77"/>
  <c r="AG30" i="13" s="1"/>
  <c r="AF2" i="77"/>
  <c r="AF30" i="13" s="1"/>
  <c r="AE2" i="77"/>
  <c r="AE30" i="13" s="1"/>
  <c r="AD2" i="77"/>
  <c r="AD30" i="13" s="1"/>
  <c r="AC2" i="77"/>
  <c r="AC30" i="13" s="1"/>
  <c r="AB2" i="77"/>
  <c r="AB30" i="13" s="1"/>
  <c r="AA2" i="77"/>
  <c r="AA30" i="13" s="1"/>
  <c r="Z2" i="77"/>
  <c r="Z30" i="13" s="1"/>
  <c r="Y2" i="77"/>
  <c r="Y30" i="13" s="1"/>
  <c r="X2" i="77"/>
  <c r="X30" i="13" s="1"/>
  <c r="W2" i="77"/>
  <c r="W30" i="13" s="1"/>
  <c r="V2" i="77"/>
  <c r="V30" i="13" s="1"/>
  <c r="U2" i="77"/>
  <c r="U30" i="13" s="1"/>
  <c r="T2" i="77"/>
  <c r="T30" i="13" s="1"/>
  <c r="R2" i="77"/>
  <c r="R30" i="13" s="1"/>
  <c r="P2" i="77"/>
  <c r="P30" i="13" s="1"/>
  <c r="N2" i="77"/>
  <c r="N30" i="13" s="1"/>
  <c r="M2" i="77"/>
  <c r="M30" i="13" s="1"/>
  <c r="L2" i="77"/>
  <c r="L30" i="13" s="1"/>
  <c r="K2" i="77"/>
  <c r="K30" i="13" s="1"/>
  <c r="J2" i="77"/>
  <c r="J30" i="13" s="1"/>
  <c r="I2" i="77"/>
  <c r="I30" i="13" s="1"/>
  <c r="H2" i="77"/>
  <c r="H30" i="13" s="1"/>
  <c r="F2" i="77"/>
  <c r="F30" i="13" s="1"/>
  <c r="E2" i="77"/>
  <c r="E30" i="13" s="1"/>
  <c r="D2" i="77"/>
  <c r="D30" i="13" s="1"/>
  <c r="C2" i="77"/>
  <c r="B2" i="77"/>
  <c r="B30" i="13" s="1"/>
  <c r="A2" i="77"/>
  <c r="A30" i="13" s="1"/>
  <c r="B28" i="76"/>
  <c r="Q2" i="76" s="1"/>
  <c r="Q31" i="13" s="1"/>
  <c r="B26" i="76"/>
  <c r="O2" i="76" s="1"/>
  <c r="O31" i="13" s="1"/>
  <c r="C23" i="76"/>
  <c r="B17" i="76"/>
  <c r="G2" i="76" s="1"/>
  <c r="G31" i="13" s="1"/>
  <c r="CB2" i="76"/>
  <c r="BZ2" i="76"/>
  <c r="BY2" i="76"/>
  <c r="BX2" i="76"/>
  <c r="BW2" i="76"/>
  <c r="BW31" i="13" s="1"/>
  <c r="BV2" i="76"/>
  <c r="BV31" i="13" s="1"/>
  <c r="BU2" i="76"/>
  <c r="BU31" i="13" s="1"/>
  <c r="BT2" i="76"/>
  <c r="BT31" i="13" s="1"/>
  <c r="BS2" i="76"/>
  <c r="BS31" i="13" s="1"/>
  <c r="BR2" i="76"/>
  <c r="BR31" i="13" s="1"/>
  <c r="BQ2" i="76"/>
  <c r="BQ31" i="13" s="1"/>
  <c r="BP2" i="76"/>
  <c r="BP31" i="13" s="1"/>
  <c r="BO2" i="76"/>
  <c r="BO31" i="13" s="1"/>
  <c r="BN2" i="76"/>
  <c r="BN31" i="13" s="1"/>
  <c r="BM2" i="76"/>
  <c r="BM31" i="13" s="1"/>
  <c r="BL2" i="76"/>
  <c r="BL31" i="13" s="1"/>
  <c r="BK2" i="76"/>
  <c r="BK31" i="13" s="1"/>
  <c r="BJ2" i="76"/>
  <c r="BJ31" i="13" s="1"/>
  <c r="BI2" i="76"/>
  <c r="BI31" i="13" s="1"/>
  <c r="BH2" i="76"/>
  <c r="BH31" i="13" s="1"/>
  <c r="BG2" i="76"/>
  <c r="BG31" i="13" s="1"/>
  <c r="BF2" i="76"/>
  <c r="BF31" i="13" s="1"/>
  <c r="BE2" i="76"/>
  <c r="BE31" i="13" s="1"/>
  <c r="BD2" i="76"/>
  <c r="BD31" i="13" s="1"/>
  <c r="BC2" i="76"/>
  <c r="BC31" i="13" s="1"/>
  <c r="BB2" i="76"/>
  <c r="BB31" i="13" s="1"/>
  <c r="BA2" i="76"/>
  <c r="BA31" i="13" s="1"/>
  <c r="AZ2" i="76"/>
  <c r="AZ31" i="13" s="1"/>
  <c r="AY2" i="76"/>
  <c r="AY31" i="13" s="1"/>
  <c r="AX2" i="76"/>
  <c r="AX31" i="13" s="1"/>
  <c r="AW2" i="76"/>
  <c r="AW31" i="13" s="1"/>
  <c r="AV2" i="76"/>
  <c r="AV31" i="13" s="1"/>
  <c r="AU2" i="76"/>
  <c r="AU31" i="13" s="1"/>
  <c r="AT2" i="76"/>
  <c r="AT31" i="13" s="1"/>
  <c r="AS2" i="76"/>
  <c r="AS31" i="13" s="1"/>
  <c r="AR2" i="76"/>
  <c r="AR31" i="13" s="1"/>
  <c r="AQ2" i="76"/>
  <c r="AQ31" i="13" s="1"/>
  <c r="AP2" i="76"/>
  <c r="AP31" i="13" s="1"/>
  <c r="AO2" i="76"/>
  <c r="AO31" i="13" s="1"/>
  <c r="AN2" i="76"/>
  <c r="AN31" i="13" s="1"/>
  <c r="AM2" i="76"/>
  <c r="AM31" i="13" s="1"/>
  <c r="AL2" i="76"/>
  <c r="AL31" i="13" s="1"/>
  <c r="AK2" i="76"/>
  <c r="AK31" i="13" s="1"/>
  <c r="AJ2" i="76"/>
  <c r="AJ31" i="13" s="1"/>
  <c r="AI2" i="76"/>
  <c r="AI31" i="13" s="1"/>
  <c r="AH2" i="76"/>
  <c r="AH31" i="13" s="1"/>
  <c r="AG2" i="76"/>
  <c r="AG31" i="13" s="1"/>
  <c r="AF2" i="76"/>
  <c r="AF31" i="13" s="1"/>
  <c r="AE2" i="76"/>
  <c r="AE31" i="13" s="1"/>
  <c r="AD2" i="76"/>
  <c r="AD31" i="13" s="1"/>
  <c r="AC2" i="76"/>
  <c r="AC31" i="13" s="1"/>
  <c r="AB2" i="76"/>
  <c r="AB31" i="13" s="1"/>
  <c r="AA2" i="76"/>
  <c r="AA31" i="13" s="1"/>
  <c r="Z2" i="76"/>
  <c r="Z31" i="13" s="1"/>
  <c r="Y2" i="76"/>
  <c r="Y31" i="13" s="1"/>
  <c r="X2" i="76"/>
  <c r="X31" i="13" s="1"/>
  <c r="W2" i="76"/>
  <c r="W31" i="13" s="1"/>
  <c r="V2" i="76"/>
  <c r="V31" i="13" s="1"/>
  <c r="U2" i="76"/>
  <c r="U31" i="13" s="1"/>
  <c r="T2" i="76"/>
  <c r="T31" i="13" s="1"/>
  <c r="R2" i="76"/>
  <c r="R31" i="13" s="1"/>
  <c r="P2" i="76"/>
  <c r="P31" i="13" s="1"/>
  <c r="N2" i="76"/>
  <c r="N31" i="13" s="1"/>
  <c r="M2" i="76"/>
  <c r="M31" i="13" s="1"/>
  <c r="L2" i="76"/>
  <c r="L31" i="13" s="1"/>
  <c r="K2" i="76"/>
  <c r="K31" i="13" s="1"/>
  <c r="J2" i="76"/>
  <c r="J31" i="13" s="1"/>
  <c r="I2" i="76"/>
  <c r="I31" i="13" s="1"/>
  <c r="H2" i="76"/>
  <c r="H31" i="13" s="1"/>
  <c r="F2" i="76"/>
  <c r="F31" i="13" s="1"/>
  <c r="E2" i="76"/>
  <c r="E31" i="13" s="1"/>
  <c r="D2" i="76"/>
  <c r="D31" i="13" s="1"/>
  <c r="C2" i="76"/>
  <c r="B2" i="76"/>
  <c r="B31" i="13" s="1"/>
  <c r="A2" i="76"/>
  <c r="A31" i="13" s="1"/>
  <c r="B28" i="75"/>
  <c r="Q2" i="75" s="1"/>
  <c r="Q32" i="13" s="1"/>
  <c r="B26" i="75"/>
  <c r="O2" i="75" s="1"/>
  <c r="O32" i="13" s="1"/>
  <c r="C23" i="75"/>
  <c r="B17" i="75"/>
  <c r="B30" i="75" s="1"/>
  <c r="S2" i="75" s="1"/>
  <c r="S32" i="13" s="1"/>
  <c r="CB2" i="75"/>
  <c r="BZ2" i="75"/>
  <c r="BY2" i="75"/>
  <c r="BX2" i="75"/>
  <c r="BW2" i="75"/>
  <c r="BW32" i="13" s="1"/>
  <c r="BV2" i="75"/>
  <c r="BV32" i="13" s="1"/>
  <c r="BU2" i="75"/>
  <c r="BU32" i="13" s="1"/>
  <c r="BT2" i="75"/>
  <c r="BT32" i="13" s="1"/>
  <c r="BS2" i="75"/>
  <c r="BS32" i="13" s="1"/>
  <c r="BR2" i="75"/>
  <c r="BR32" i="13" s="1"/>
  <c r="BQ2" i="75"/>
  <c r="BQ32" i="13" s="1"/>
  <c r="BP2" i="75"/>
  <c r="BP32" i="13" s="1"/>
  <c r="BO2" i="75"/>
  <c r="BO32" i="13" s="1"/>
  <c r="BN2" i="75"/>
  <c r="BN32" i="13" s="1"/>
  <c r="BM2" i="75"/>
  <c r="BM32" i="13" s="1"/>
  <c r="BL2" i="75"/>
  <c r="BL32" i="13" s="1"/>
  <c r="BK2" i="75"/>
  <c r="BK32" i="13" s="1"/>
  <c r="BJ2" i="75"/>
  <c r="BJ32" i="13" s="1"/>
  <c r="BI2" i="75"/>
  <c r="BI32" i="13" s="1"/>
  <c r="BH2" i="75"/>
  <c r="BH32" i="13" s="1"/>
  <c r="BG2" i="75"/>
  <c r="BG32" i="13" s="1"/>
  <c r="BF2" i="75"/>
  <c r="BF32" i="13" s="1"/>
  <c r="BE2" i="75"/>
  <c r="BE32" i="13" s="1"/>
  <c r="BD2" i="75"/>
  <c r="BD32" i="13" s="1"/>
  <c r="BC2" i="75"/>
  <c r="BC32" i="13" s="1"/>
  <c r="BB2" i="75"/>
  <c r="BB32" i="13" s="1"/>
  <c r="BA2" i="75"/>
  <c r="BA32" i="13" s="1"/>
  <c r="AZ2" i="75"/>
  <c r="AZ32" i="13" s="1"/>
  <c r="AY2" i="75"/>
  <c r="AY32" i="13" s="1"/>
  <c r="AX2" i="75"/>
  <c r="AX32" i="13" s="1"/>
  <c r="AW2" i="75"/>
  <c r="AW32" i="13" s="1"/>
  <c r="AV2" i="75"/>
  <c r="AV32" i="13" s="1"/>
  <c r="AU2" i="75"/>
  <c r="AU32" i="13" s="1"/>
  <c r="AT2" i="75"/>
  <c r="AT32" i="13" s="1"/>
  <c r="AS2" i="75"/>
  <c r="AS32" i="13" s="1"/>
  <c r="AR2" i="75"/>
  <c r="AR32" i="13" s="1"/>
  <c r="AQ2" i="75"/>
  <c r="AQ32" i="13" s="1"/>
  <c r="AP2" i="75"/>
  <c r="AP32" i="13" s="1"/>
  <c r="AO2" i="75"/>
  <c r="AO32" i="13" s="1"/>
  <c r="AN2" i="75"/>
  <c r="AN32" i="13" s="1"/>
  <c r="AM2" i="75"/>
  <c r="AM32" i="13" s="1"/>
  <c r="AL2" i="75"/>
  <c r="AL32" i="13" s="1"/>
  <c r="AK2" i="75"/>
  <c r="AK32" i="13" s="1"/>
  <c r="AJ2" i="75"/>
  <c r="AJ32" i="13" s="1"/>
  <c r="AI2" i="75"/>
  <c r="AI32" i="13" s="1"/>
  <c r="AH2" i="75"/>
  <c r="AH32" i="13" s="1"/>
  <c r="AG2" i="75"/>
  <c r="AG32" i="13" s="1"/>
  <c r="AF2" i="75"/>
  <c r="AF32" i="13" s="1"/>
  <c r="AE2" i="75"/>
  <c r="AE32" i="13" s="1"/>
  <c r="AD2" i="75"/>
  <c r="AD32" i="13" s="1"/>
  <c r="AC2" i="75"/>
  <c r="AC32" i="13" s="1"/>
  <c r="AB2" i="75"/>
  <c r="AB32" i="13" s="1"/>
  <c r="AA2" i="75"/>
  <c r="AA32" i="13" s="1"/>
  <c r="Z2" i="75"/>
  <c r="Z32" i="13" s="1"/>
  <c r="Y2" i="75"/>
  <c r="Y32" i="13" s="1"/>
  <c r="X2" i="75"/>
  <c r="X32" i="13" s="1"/>
  <c r="W2" i="75"/>
  <c r="W32" i="13" s="1"/>
  <c r="V2" i="75"/>
  <c r="V32" i="13" s="1"/>
  <c r="U2" i="75"/>
  <c r="U32" i="13" s="1"/>
  <c r="T2" i="75"/>
  <c r="T32" i="13" s="1"/>
  <c r="R2" i="75"/>
  <c r="R32" i="13" s="1"/>
  <c r="P2" i="75"/>
  <c r="P32" i="13" s="1"/>
  <c r="N2" i="75"/>
  <c r="N32" i="13" s="1"/>
  <c r="M2" i="75"/>
  <c r="M32" i="13" s="1"/>
  <c r="L2" i="75"/>
  <c r="L32" i="13" s="1"/>
  <c r="K2" i="75"/>
  <c r="K32" i="13" s="1"/>
  <c r="J2" i="75"/>
  <c r="J32" i="13" s="1"/>
  <c r="I2" i="75"/>
  <c r="I32" i="13" s="1"/>
  <c r="H2" i="75"/>
  <c r="H32" i="13" s="1"/>
  <c r="F2" i="75"/>
  <c r="F32" i="13" s="1"/>
  <c r="E2" i="75"/>
  <c r="E32" i="13" s="1"/>
  <c r="D2" i="75"/>
  <c r="D32" i="13" s="1"/>
  <c r="C2" i="75"/>
  <c r="B2" i="75"/>
  <c r="B32" i="13" s="1"/>
  <c r="A2" i="75"/>
  <c r="A32" i="13" s="1"/>
  <c r="B28" i="74"/>
  <c r="Q2" i="74" s="1"/>
  <c r="Q33" i="13" s="1"/>
  <c r="B26" i="74"/>
  <c r="O2" i="74" s="1"/>
  <c r="O33" i="13" s="1"/>
  <c r="C23" i="74"/>
  <c r="B17" i="74"/>
  <c r="B30" i="74" s="1"/>
  <c r="S2" i="74" s="1"/>
  <c r="S33" i="13" s="1"/>
  <c r="CB2" i="74"/>
  <c r="BZ2" i="74"/>
  <c r="BY2" i="74"/>
  <c r="BX2" i="74"/>
  <c r="BW2" i="74"/>
  <c r="BW33" i="13" s="1"/>
  <c r="BV2" i="74"/>
  <c r="BV33" i="13" s="1"/>
  <c r="BU2" i="74"/>
  <c r="BU33" i="13" s="1"/>
  <c r="BT2" i="74"/>
  <c r="BT33" i="13" s="1"/>
  <c r="BS2" i="74"/>
  <c r="BS33" i="13" s="1"/>
  <c r="BR2" i="74"/>
  <c r="BR33" i="13" s="1"/>
  <c r="BQ2" i="74"/>
  <c r="BQ33" i="13" s="1"/>
  <c r="BP2" i="74"/>
  <c r="BP33" i="13" s="1"/>
  <c r="BO2" i="74"/>
  <c r="BO33" i="13" s="1"/>
  <c r="BN2" i="74"/>
  <c r="BN33" i="13" s="1"/>
  <c r="BM2" i="74"/>
  <c r="BM33" i="13" s="1"/>
  <c r="BL2" i="74"/>
  <c r="BL33" i="13" s="1"/>
  <c r="BK2" i="74"/>
  <c r="BK33" i="13" s="1"/>
  <c r="BJ2" i="74"/>
  <c r="BJ33" i="13" s="1"/>
  <c r="BI2" i="74"/>
  <c r="BI33" i="13" s="1"/>
  <c r="BH2" i="74"/>
  <c r="BH33" i="13" s="1"/>
  <c r="BG2" i="74"/>
  <c r="BG33" i="13" s="1"/>
  <c r="BF2" i="74"/>
  <c r="BF33" i="13" s="1"/>
  <c r="BE2" i="74"/>
  <c r="BE33" i="13" s="1"/>
  <c r="BD2" i="74"/>
  <c r="BD33" i="13" s="1"/>
  <c r="BC2" i="74"/>
  <c r="BC33" i="13" s="1"/>
  <c r="BB2" i="74"/>
  <c r="BB33" i="13" s="1"/>
  <c r="BA2" i="74"/>
  <c r="BA33" i="13" s="1"/>
  <c r="AZ2" i="74"/>
  <c r="AZ33" i="13" s="1"/>
  <c r="AY2" i="74"/>
  <c r="AY33" i="13" s="1"/>
  <c r="AX2" i="74"/>
  <c r="AX33" i="13" s="1"/>
  <c r="AW2" i="74"/>
  <c r="AW33" i="13" s="1"/>
  <c r="AV2" i="74"/>
  <c r="AV33" i="13" s="1"/>
  <c r="AU2" i="74"/>
  <c r="AU33" i="13" s="1"/>
  <c r="AT2" i="74"/>
  <c r="AT33" i="13" s="1"/>
  <c r="AS2" i="74"/>
  <c r="AS33" i="13" s="1"/>
  <c r="AR2" i="74"/>
  <c r="AR33" i="13" s="1"/>
  <c r="AQ2" i="74"/>
  <c r="AQ33" i="13" s="1"/>
  <c r="AP2" i="74"/>
  <c r="AP33" i="13" s="1"/>
  <c r="AO2" i="74"/>
  <c r="AO33" i="13" s="1"/>
  <c r="AN2" i="74"/>
  <c r="AN33" i="13" s="1"/>
  <c r="AM2" i="74"/>
  <c r="AM33" i="13" s="1"/>
  <c r="AL2" i="74"/>
  <c r="AL33" i="13" s="1"/>
  <c r="AK2" i="74"/>
  <c r="AK33" i="13" s="1"/>
  <c r="AJ2" i="74"/>
  <c r="AJ33" i="13" s="1"/>
  <c r="AI2" i="74"/>
  <c r="AI33" i="13" s="1"/>
  <c r="AH2" i="74"/>
  <c r="AH33" i="13" s="1"/>
  <c r="AG2" i="74"/>
  <c r="AG33" i="13" s="1"/>
  <c r="AF2" i="74"/>
  <c r="AF33" i="13" s="1"/>
  <c r="AE2" i="74"/>
  <c r="AE33" i="13" s="1"/>
  <c r="AD2" i="74"/>
  <c r="AD33" i="13" s="1"/>
  <c r="AC2" i="74"/>
  <c r="AC33" i="13" s="1"/>
  <c r="AB2" i="74"/>
  <c r="AB33" i="13" s="1"/>
  <c r="AA2" i="74"/>
  <c r="AA33" i="13" s="1"/>
  <c r="Z2" i="74"/>
  <c r="Z33" i="13" s="1"/>
  <c r="Y2" i="74"/>
  <c r="Y33" i="13" s="1"/>
  <c r="X2" i="74"/>
  <c r="X33" i="13" s="1"/>
  <c r="W2" i="74"/>
  <c r="W33" i="13" s="1"/>
  <c r="V2" i="74"/>
  <c r="V33" i="13" s="1"/>
  <c r="U2" i="74"/>
  <c r="U33" i="13" s="1"/>
  <c r="T2" i="74"/>
  <c r="T33" i="13" s="1"/>
  <c r="R2" i="74"/>
  <c r="R33" i="13" s="1"/>
  <c r="P2" i="74"/>
  <c r="P33" i="13" s="1"/>
  <c r="N2" i="74"/>
  <c r="N33" i="13" s="1"/>
  <c r="M2" i="74"/>
  <c r="M33" i="13" s="1"/>
  <c r="L2" i="74"/>
  <c r="L33" i="13" s="1"/>
  <c r="K2" i="74"/>
  <c r="K33" i="13" s="1"/>
  <c r="J2" i="74"/>
  <c r="J33" i="13" s="1"/>
  <c r="I2" i="74"/>
  <c r="I33" i="13" s="1"/>
  <c r="H2" i="74"/>
  <c r="H33" i="13" s="1"/>
  <c r="F2" i="74"/>
  <c r="F33" i="13" s="1"/>
  <c r="E2" i="74"/>
  <c r="E33" i="13" s="1"/>
  <c r="D2" i="74"/>
  <c r="D33" i="13" s="1"/>
  <c r="C2" i="74"/>
  <c r="B2" i="74"/>
  <c r="B33" i="13" s="1"/>
  <c r="A2" i="74"/>
  <c r="A33" i="13" s="1"/>
  <c r="B28" i="73"/>
  <c r="Q2" i="73" s="1"/>
  <c r="Q34" i="13" s="1"/>
  <c r="B26" i="73"/>
  <c r="O2" i="73" s="1"/>
  <c r="O34" i="13" s="1"/>
  <c r="C23" i="73"/>
  <c r="B17" i="73"/>
  <c r="B30" i="73" s="1"/>
  <c r="S2" i="73" s="1"/>
  <c r="S34" i="13" s="1"/>
  <c r="CB2" i="73"/>
  <c r="BZ2" i="73"/>
  <c r="BY2" i="73"/>
  <c r="BX2" i="73"/>
  <c r="BW2" i="73"/>
  <c r="BW34" i="13" s="1"/>
  <c r="BV2" i="73"/>
  <c r="BV34" i="13" s="1"/>
  <c r="BU2" i="73"/>
  <c r="BU34" i="13" s="1"/>
  <c r="BT2" i="73"/>
  <c r="BT34" i="13" s="1"/>
  <c r="BS2" i="73"/>
  <c r="BS34" i="13" s="1"/>
  <c r="BR2" i="73"/>
  <c r="BR34" i="13" s="1"/>
  <c r="BQ2" i="73"/>
  <c r="BQ34" i="13" s="1"/>
  <c r="BP2" i="73"/>
  <c r="BP34" i="13" s="1"/>
  <c r="BO2" i="73"/>
  <c r="BO34" i="13" s="1"/>
  <c r="BN2" i="73"/>
  <c r="BN34" i="13" s="1"/>
  <c r="BM2" i="73"/>
  <c r="BM34" i="13" s="1"/>
  <c r="BL2" i="73"/>
  <c r="BL34" i="13" s="1"/>
  <c r="BK2" i="73"/>
  <c r="BK34" i="13" s="1"/>
  <c r="BJ2" i="73"/>
  <c r="BJ34" i="13" s="1"/>
  <c r="BI2" i="73"/>
  <c r="BI34" i="13" s="1"/>
  <c r="BH2" i="73"/>
  <c r="BH34" i="13" s="1"/>
  <c r="BG2" i="73"/>
  <c r="BG34" i="13" s="1"/>
  <c r="BF2" i="73"/>
  <c r="BF34" i="13" s="1"/>
  <c r="BE2" i="73"/>
  <c r="BE34" i="13" s="1"/>
  <c r="BD2" i="73"/>
  <c r="BD34" i="13" s="1"/>
  <c r="BC2" i="73"/>
  <c r="BC34" i="13" s="1"/>
  <c r="BB2" i="73"/>
  <c r="BB34" i="13" s="1"/>
  <c r="BA2" i="73"/>
  <c r="BA34" i="13" s="1"/>
  <c r="AZ2" i="73"/>
  <c r="AZ34" i="13" s="1"/>
  <c r="AY2" i="73"/>
  <c r="AY34" i="13" s="1"/>
  <c r="AX2" i="73"/>
  <c r="AX34" i="13" s="1"/>
  <c r="AW2" i="73"/>
  <c r="AW34" i="13" s="1"/>
  <c r="AV2" i="73"/>
  <c r="AV34" i="13" s="1"/>
  <c r="AU2" i="73"/>
  <c r="AU34" i="13" s="1"/>
  <c r="AT2" i="73"/>
  <c r="AT34" i="13" s="1"/>
  <c r="AS2" i="73"/>
  <c r="AS34" i="13" s="1"/>
  <c r="AR2" i="73"/>
  <c r="AR34" i="13" s="1"/>
  <c r="AQ2" i="73"/>
  <c r="AQ34" i="13" s="1"/>
  <c r="AP2" i="73"/>
  <c r="AP34" i="13" s="1"/>
  <c r="AO2" i="73"/>
  <c r="AO34" i="13" s="1"/>
  <c r="AN2" i="73"/>
  <c r="AN34" i="13" s="1"/>
  <c r="AM2" i="73"/>
  <c r="AM34" i="13" s="1"/>
  <c r="AL2" i="73"/>
  <c r="AL34" i="13" s="1"/>
  <c r="AK2" i="73"/>
  <c r="AK34" i="13" s="1"/>
  <c r="AJ2" i="73"/>
  <c r="AJ34" i="13" s="1"/>
  <c r="AI2" i="73"/>
  <c r="AI34" i="13" s="1"/>
  <c r="AH2" i="73"/>
  <c r="AH34" i="13" s="1"/>
  <c r="AG2" i="73"/>
  <c r="AG34" i="13" s="1"/>
  <c r="AF2" i="73"/>
  <c r="AF34" i="13" s="1"/>
  <c r="AE2" i="73"/>
  <c r="AE34" i="13" s="1"/>
  <c r="AD2" i="73"/>
  <c r="AD34" i="13" s="1"/>
  <c r="AC2" i="73"/>
  <c r="AC34" i="13" s="1"/>
  <c r="AB2" i="73"/>
  <c r="AB34" i="13" s="1"/>
  <c r="AA2" i="73"/>
  <c r="AA34" i="13" s="1"/>
  <c r="Z2" i="73"/>
  <c r="Z34" i="13" s="1"/>
  <c r="Y2" i="73"/>
  <c r="Y34" i="13" s="1"/>
  <c r="X2" i="73"/>
  <c r="X34" i="13" s="1"/>
  <c r="W2" i="73"/>
  <c r="W34" i="13" s="1"/>
  <c r="V2" i="73"/>
  <c r="V34" i="13" s="1"/>
  <c r="U2" i="73"/>
  <c r="U34" i="13" s="1"/>
  <c r="T2" i="73"/>
  <c r="T34" i="13" s="1"/>
  <c r="R2" i="73"/>
  <c r="R34" i="13" s="1"/>
  <c r="P2" i="73"/>
  <c r="P34" i="13" s="1"/>
  <c r="N2" i="73"/>
  <c r="N34" i="13" s="1"/>
  <c r="M2" i="73"/>
  <c r="M34" i="13" s="1"/>
  <c r="L2" i="73"/>
  <c r="L34" i="13" s="1"/>
  <c r="K2" i="73"/>
  <c r="K34" i="13" s="1"/>
  <c r="J2" i="73"/>
  <c r="J34" i="13" s="1"/>
  <c r="I2" i="73"/>
  <c r="I34" i="13" s="1"/>
  <c r="H2" i="73"/>
  <c r="H34" i="13" s="1"/>
  <c r="F2" i="73"/>
  <c r="F34" i="13" s="1"/>
  <c r="E2" i="73"/>
  <c r="E34" i="13" s="1"/>
  <c r="D2" i="73"/>
  <c r="D34" i="13" s="1"/>
  <c r="C2" i="73"/>
  <c r="B2" i="73"/>
  <c r="B34" i="13" s="1"/>
  <c r="A2" i="73"/>
  <c r="A34" i="13" s="1"/>
  <c r="B28" i="72"/>
  <c r="Q2" i="72" s="1"/>
  <c r="Q35" i="13" s="1"/>
  <c r="B26" i="72"/>
  <c r="O2" i="72" s="1"/>
  <c r="O35" i="13" s="1"/>
  <c r="G2" i="72"/>
  <c r="G35" i="13" s="1"/>
  <c r="CB2" i="72"/>
  <c r="BZ2" i="72"/>
  <c r="BY2" i="72"/>
  <c r="BX2" i="72"/>
  <c r="BW2" i="72"/>
  <c r="BW35" i="13" s="1"/>
  <c r="BV2" i="72"/>
  <c r="BV35" i="13" s="1"/>
  <c r="BU2" i="72"/>
  <c r="BU35" i="13" s="1"/>
  <c r="BT2" i="72"/>
  <c r="BT35" i="13" s="1"/>
  <c r="BS2" i="72"/>
  <c r="BS35" i="13" s="1"/>
  <c r="BR2" i="72"/>
  <c r="BR35" i="13" s="1"/>
  <c r="BQ2" i="72"/>
  <c r="BQ35" i="13" s="1"/>
  <c r="BP2" i="72"/>
  <c r="BP35" i="13" s="1"/>
  <c r="BO2" i="72"/>
  <c r="BO35" i="13" s="1"/>
  <c r="BN2" i="72"/>
  <c r="BN35" i="13" s="1"/>
  <c r="BM2" i="72"/>
  <c r="BM35" i="13" s="1"/>
  <c r="BL2" i="72"/>
  <c r="BL35" i="13" s="1"/>
  <c r="BK2" i="72"/>
  <c r="BK35" i="13" s="1"/>
  <c r="BJ2" i="72"/>
  <c r="BJ35" i="13" s="1"/>
  <c r="BI2" i="72"/>
  <c r="BI35" i="13" s="1"/>
  <c r="BH2" i="72"/>
  <c r="BH35" i="13" s="1"/>
  <c r="BG2" i="72"/>
  <c r="BG35" i="13" s="1"/>
  <c r="BF2" i="72"/>
  <c r="BF35" i="13" s="1"/>
  <c r="BE2" i="72"/>
  <c r="BE35" i="13" s="1"/>
  <c r="BD2" i="72"/>
  <c r="BD35" i="13" s="1"/>
  <c r="BC2" i="72"/>
  <c r="BC35" i="13" s="1"/>
  <c r="BB2" i="72"/>
  <c r="BB35" i="13" s="1"/>
  <c r="BA2" i="72"/>
  <c r="BA35" i="13" s="1"/>
  <c r="AZ2" i="72"/>
  <c r="AZ35" i="13" s="1"/>
  <c r="AY2" i="72"/>
  <c r="AY35" i="13" s="1"/>
  <c r="AX2" i="72"/>
  <c r="AX35" i="13" s="1"/>
  <c r="AW2" i="72"/>
  <c r="AW35" i="13" s="1"/>
  <c r="AV2" i="72"/>
  <c r="AV35" i="13" s="1"/>
  <c r="AU2" i="72"/>
  <c r="AU35" i="13" s="1"/>
  <c r="AT2" i="72"/>
  <c r="AT35" i="13" s="1"/>
  <c r="AS2" i="72"/>
  <c r="AS35" i="13" s="1"/>
  <c r="AR2" i="72"/>
  <c r="AR35" i="13" s="1"/>
  <c r="AQ2" i="72"/>
  <c r="AQ35" i="13" s="1"/>
  <c r="AP2" i="72"/>
  <c r="AP35" i="13" s="1"/>
  <c r="AO2" i="72"/>
  <c r="AO35" i="13" s="1"/>
  <c r="AN2" i="72"/>
  <c r="AN35" i="13" s="1"/>
  <c r="AM2" i="72"/>
  <c r="AM35" i="13" s="1"/>
  <c r="AL2" i="72"/>
  <c r="AL35" i="13" s="1"/>
  <c r="AK2" i="72"/>
  <c r="AK35" i="13" s="1"/>
  <c r="AJ2" i="72"/>
  <c r="AJ35" i="13" s="1"/>
  <c r="AI2" i="72"/>
  <c r="AI35" i="13" s="1"/>
  <c r="AH2" i="72"/>
  <c r="AH35" i="13" s="1"/>
  <c r="AG2" i="72"/>
  <c r="AG35" i="13" s="1"/>
  <c r="AF2" i="72"/>
  <c r="AF35" i="13" s="1"/>
  <c r="AE2" i="72"/>
  <c r="AE35" i="13" s="1"/>
  <c r="AD2" i="72"/>
  <c r="AD35" i="13" s="1"/>
  <c r="AC2" i="72"/>
  <c r="AC35" i="13" s="1"/>
  <c r="AB2" i="72"/>
  <c r="AB35" i="13" s="1"/>
  <c r="AA2" i="72"/>
  <c r="AA35" i="13" s="1"/>
  <c r="Z2" i="72"/>
  <c r="Z35" i="13" s="1"/>
  <c r="Y2" i="72"/>
  <c r="Y35" i="13" s="1"/>
  <c r="X2" i="72"/>
  <c r="X35" i="13" s="1"/>
  <c r="W2" i="72"/>
  <c r="W35" i="13" s="1"/>
  <c r="V2" i="72"/>
  <c r="V35" i="13" s="1"/>
  <c r="U2" i="72"/>
  <c r="U35" i="13" s="1"/>
  <c r="T2" i="72"/>
  <c r="T35" i="13" s="1"/>
  <c r="R2" i="72"/>
  <c r="R35" i="13" s="1"/>
  <c r="P2" i="72"/>
  <c r="P35" i="13" s="1"/>
  <c r="N2" i="72"/>
  <c r="N35" i="13" s="1"/>
  <c r="M2" i="72"/>
  <c r="M35" i="13" s="1"/>
  <c r="L2" i="72"/>
  <c r="L35" i="13" s="1"/>
  <c r="K2" i="72"/>
  <c r="K35" i="13" s="1"/>
  <c r="J2" i="72"/>
  <c r="J35" i="13" s="1"/>
  <c r="I2" i="72"/>
  <c r="I35" i="13" s="1"/>
  <c r="H2" i="72"/>
  <c r="H35" i="13" s="1"/>
  <c r="F2" i="72"/>
  <c r="F35" i="13" s="1"/>
  <c r="E2" i="72"/>
  <c r="E35" i="13" s="1"/>
  <c r="D2" i="72"/>
  <c r="D35" i="13" s="1"/>
  <c r="C2" i="72"/>
  <c r="B2" i="72"/>
  <c r="B35" i="13" s="1"/>
  <c r="A2" i="72"/>
  <c r="A35" i="13" s="1"/>
  <c r="B28" i="71"/>
  <c r="Q2" i="71" s="1"/>
  <c r="Q36" i="13" s="1"/>
  <c r="B26" i="71"/>
  <c r="O2" i="71" s="1"/>
  <c r="O36" i="13" s="1"/>
  <c r="C23" i="71"/>
  <c r="B17" i="71"/>
  <c r="G2" i="71" s="1"/>
  <c r="G36" i="13" s="1"/>
  <c r="CB2" i="71"/>
  <c r="BZ2" i="71"/>
  <c r="BY2" i="71"/>
  <c r="BX2" i="71"/>
  <c r="BW2" i="71"/>
  <c r="BW36" i="13" s="1"/>
  <c r="BV2" i="71"/>
  <c r="BV36" i="13" s="1"/>
  <c r="BU2" i="71"/>
  <c r="BU36" i="13" s="1"/>
  <c r="BT2" i="71"/>
  <c r="BT36" i="13" s="1"/>
  <c r="BS2" i="71"/>
  <c r="BS36" i="13" s="1"/>
  <c r="BR2" i="71"/>
  <c r="BR36" i="13" s="1"/>
  <c r="BQ2" i="71"/>
  <c r="BQ36" i="13" s="1"/>
  <c r="BP2" i="71"/>
  <c r="BP36" i="13" s="1"/>
  <c r="BO2" i="71"/>
  <c r="BO36" i="13" s="1"/>
  <c r="BN2" i="71"/>
  <c r="BN36" i="13" s="1"/>
  <c r="BM2" i="71"/>
  <c r="BM36" i="13" s="1"/>
  <c r="BL2" i="71"/>
  <c r="BL36" i="13" s="1"/>
  <c r="BK2" i="71"/>
  <c r="BK36" i="13" s="1"/>
  <c r="BJ2" i="71"/>
  <c r="BJ36" i="13" s="1"/>
  <c r="BI2" i="71"/>
  <c r="BI36" i="13" s="1"/>
  <c r="BH2" i="71"/>
  <c r="BH36" i="13" s="1"/>
  <c r="BG2" i="71"/>
  <c r="BG36" i="13" s="1"/>
  <c r="BF2" i="71"/>
  <c r="BF36" i="13" s="1"/>
  <c r="BE2" i="71"/>
  <c r="BE36" i="13" s="1"/>
  <c r="BD2" i="71"/>
  <c r="BD36" i="13" s="1"/>
  <c r="BC2" i="71"/>
  <c r="BC36" i="13" s="1"/>
  <c r="BB2" i="71"/>
  <c r="BB36" i="13" s="1"/>
  <c r="BA2" i="71"/>
  <c r="BA36" i="13" s="1"/>
  <c r="AZ2" i="71"/>
  <c r="AZ36" i="13" s="1"/>
  <c r="AY2" i="71"/>
  <c r="AY36" i="13" s="1"/>
  <c r="AX2" i="71"/>
  <c r="AX36" i="13" s="1"/>
  <c r="AW2" i="71"/>
  <c r="AW36" i="13" s="1"/>
  <c r="AV2" i="71"/>
  <c r="AV36" i="13" s="1"/>
  <c r="AU2" i="71"/>
  <c r="AU36" i="13" s="1"/>
  <c r="AT2" i="71"/>
  <c r="AT36" i="13" s="1"/>
  <c r="AS2" i="71"/>
  <c r="AS36" i="13" s="1"/>
  <c r="AR2" i="71"/>
  <c r="AR36" i="13" s="1"/>
  <c r="AQ2" i="71"/>
  <c r="AQ36" i="13" s="1"/>
  <c r="AP2" i="71"/>
  <c r="AP36" i="13" s="1"/>
  <c r="AO2" i="71"/>
  <c r="AO36" i="13" s="1"/>
  <c r="AN2" i="71"/>
  <c r="AN36" i="13" s="1"/>
  <c r="AM2" i="71"/>
  <c r="AM36" i="13" s="1"/>
  <c r="AL2" i="71"/>
  <c r="AL36" i="13" s="1"/>
  <c r="AK2" i="71"/>
  <c r="AK36" i="13" s="1"/>
  <c r="AJ2" i="71"/>
  <c r="AJ36" i="13" s="1"/>
  <c r="AI2" i="71"/>
  <c r="AI36" i="13" s="1"/>
  <c r="AH2" i="71"/>
  <c r="AH36" i="13" s="1"/>
  <c r="AG2" i="71"/>
  <c r="AG36" i="13" s="1"/>
  <c r="AF2" i="71"/>
  <c r="AF36" i="13" s="1"/>
  <c r="AE2" i="71"/>
  <c r="AE36" i="13" s="1"/>
  <c r="AD2" i="71"/>
  <c r="AD36" i="13" s="1"/>
  <c r="AC2" i="71"/>
  <c r="AC36" i="13" s="1"/>
  <c r="AB2" i="71"/>
  <c r="AB36" i="13" s="1"/>
  <c r="AA2" i="71"/>
  <c r="AA36" i="13" s="1"/>
  <c r="Z2" i="71"/>
  <c r="Z36" i="13" s="1"/>
  <c r="Y2" i="71"/>
  <c r="Y36" i="13" s="1"/>
  <c r="X2" i="71"/>
  <c r="X36" i="13" s="1"/>
  <c r="W2" i="71"/>
  <c r="W36" i="13" s="1"/>
  <c r="V2" i="71"/>
  <c r="V36" i="13" s="1"/>
  <c r="U2" i="71"/>
  <c r="U36" i="13" s="1"/>
  <c r="T2" i="71"/>
  <c r="T36" i="13" s="1"/>
  <c r="R2" i="71"/>
  <c r="R36" i="13" s="1"/>
  <c r="P2" i="71"/>
  <c r="P36" i="13" s="1"/>
  <c r="N2" i="71"/>
  <c r="N36" i="13" s="1"/>
  <c r="M2" i="71"/>
  <c r="M36" i="13" s="1"/>
  <c r="L2" i="71"/>
  <c r="L36" i="13" s="1"/>
  <c r="K2" i="71"/>
  <c r="K36" i="13" s="1"/>
  <c r="J2" i="71"/>
  <c r="J36" i="13" s="1"/>
  <c r="I2" i="71"/>
  <c r="I36" i="13" s="1"/>
  <c r="H2" i="71"/>
  <c r="H36" i="13" s="1"/>
  <c r="F2" i="71"/>
  <c r="F36" i="13" s="1"/>
  <c r="E2" i="71"/>
  <c r="E36" i="13" s="1"/>
  <c r="D2" i="71"/>
  <c r="D36" i="13" s="1"/>
  <c r="C2" i="71"/>
  <c r="B2" i="71"/>
  <c r="B36" i="13" s="1"/>
  <c r="A2" i="71"/>
  <c r="A36" i="13" s="1"/>
  <c r="B28" i="70"/>
  <c r="Q2" i="70" s="1"/>
  <c r="Q37" i="13" s="1"/>
  <c r="B26" i="70"/>
  <c r="O2" i="70" s="1"/>
  <c r="O37" i="13" s="1"/>
  <c r="C23" i="70"/>
  <c r="B17" i="70"/>
  <c r="B30" i="70" s="1"/>
  <c r="S2" i="70" s="1"/>
  <c r="S37" i="13" s="1"/>
  <c r="CB2" i="70"/>
  <c r="BZ2" i="70"/>
  <c r="BY2" i="70"/>
  <c r="BX2" i="70"/>
  <c r="BW2" i="70"/>
  <c r="BW37" i="13" s="1"/>
  <c r="BV2" i="70"/>
  <c r="BV37" i="13" s="1"/>
  <c r="BU2" i="70"/>
  <c r="BU37" i="13" s="1"/>
  <c r="BT2" i="70"/>
  <c r="BT37" i="13" s="1"/>
  <c r="BS2" i="70"/>
  <c r="BS37" i="13" s="1"/>
  <c r="BR2" i="70"/>
  <c r="BR37" i="13" s="1"/>
  <c r="BQ2" i="70"/>
  <c r="BQ37" i="13" s="1"/>
  <c r="BP2" i="70"/>
  <c r="BP37" i="13" s="1"/>
  <c r="BO2" i="70"/>
  <c r="BO37" i="13" s="1"/>
  <c r="BN2" i="70"/>
  <c r="BN37" i="13" s="1"/>
  <c r="BM2" i="70"/>
  <c r="BM37" i="13" s="1"/>
  <c r="BL2" i="70"/>
  <c r="BL37" i="13" s="1"/>
  <c r="BK2" i="70"/>
  <c r="BK37" i="13" s="1"/>
  <c r="BJ2" i="70"/>
  <c r="BJ37" i="13" s="1"/>
  <c r="BI2" i="70"/>
  <c r="BI37" i="13" s="1"/>
  <c r="BH2" i="70"/>
  <c r="BH37" i="13" s="1"/>
  <c r="BG2" i="70"/>
  <c r="BG37" i="13" s="1"/>
  <c r="BF2" i="70"/>
  <c r="BF37" i="13" s="1"/>
  <c r="BE2" i="70"/>
  <c r="BE37" i="13" s="1"/>
  <c r="BD2" i="70"/>
  <c r="BD37" i="13" s="1"/>
  <c r="BC2" i="70"/>
  <c r="BC37" i="13" s="1"/>
  <c r="BB2" i="70"/>
  <c r="BB37" i="13" s="1"/>
  <c r="BA2" i="70"/>
  <c r="BA37" i="13" s="1"/>
  <c r="AZ2" i="70"/>
  <c r="AZ37" i="13" s="1"/>
  <c r="AY2" i="70"/>
  <c r="AY37" i="13" s="1"/>
  <c r="AX2" i="70"/>
  <c r="AX37" i="13" s="1"/>
  <c r="AW2" i="70"/>
  <c r="AW37" i="13" s="1"/>
  <c r="AV2" i="70"/>
  <c r="AV37" i="13" s="1"/>
  <c r="AU2" i="70"/>
  <c r="AU37" i="13" s="1"/>
  <c r="AT2" i="70"/>
  <c r="AT37" i="13" s="1"/>
  <c r="AS2" i="70"/>
  <c r="AS37" i="13" s="1"/>
  <c r="AR2" i="70"/>
  <c r="AR37" i="13" s="1"/>
  <c r="AQ2" i="70"/>
  <c r="AQ37" i="13" s="1"/>
  <c r="AP2" i="70"/>
  <c r="AP37" i="13" s="1"/>
  <c r="AO2" i="70"/>
  <c r="AO37" i="13" s="1"/>
  <c r="AN2" i="70"/>
  <c r="AN37" i="13" s="1"/>
  <c r="AM2" i="70"/>
  <c r="AM37" i="13" s="1"/>
  <c r="AL2" i="70"/>
  <c r="AL37" i="13" s="1"/>
  <c r="AK2" i="70"/>
  <c r="AK37" i="13" s="1"/>
  <c r="AJ2" i="70"/>
  <c r="AJ37" i="13" s="1"/>
  <c r="AI2" i="70"/>
  <c r="AI37" i="13" s="1"/>
  <c r="AH2" i="70"/>
  <c r="AH37" i="13" s="1"/>
  <c r="AG2" i="70"/>
  <c r="AG37" i="13" s="1"/>
  <c r="AF2" i="70"/>
  <c r="AF37" i="13" s="1"/>
  <c r="AE2" i="70"/>
  <c r="AE37" i="13" s="1"/>
  <c r="AD2" i="70"/>
  <c r="AD37" i="13" s="1"/>
  <c r="AC2" i="70"/>
  <c r="AC37" i="13" s="1"/>
  <c r="AB2" i="70"/>
  <c r="AB37" i="13" s="1"/>
  <c r="AA2" i="70"/>
  <c r="AA37" i="13" s="1"/>
  <c r="Z2" i="70"/>
  <c r="Z37" i="13" s="1"/>
  <c r="Y2" i="70"/>
  <c r="Y37" i="13" s="1"/>
  <c r="X2" i="70"/>
  <c r="X37" i="13" s="1"/>
  <c r="W2" i="70"/>
  <c r="W37" i="13" s="1"/>
  <c r="V2" i="70"/>
  <c r="V37" i="13" s="1"/>
  <c r="U2" i="70"/>
  <c r="U37" i="13" s="1"/>
  <c r="T2" i="70"/>
  <c r="T37" i="13" s="1"/>
  <c r="R2" i="70"/>
  <c r="R37" i="13" s="1"/>
  <c r="P2" i="70"/>
  <c r="P37" i="13" s="1"/>
  <c r="N2" i="70"/>
  <c r="N37" i="13" s="1"/>
  <c r="M2" i="70"/>
  <c r="M37" i="13" s="1"/>
  <c r="L2" i="70"/>
  <c r="L37" i="13" s="1"/>
  <c r="K2" i="70"/>
  <c r="K37" i="13" s="1"/>
  <c r="J2" i="70"/>
  <c r="J37" i="13" s="1"/>
  <c r="I2" i="70"/>
  <c r="I37" i="13" s="1"/>
  <c r="H2" i="70"/>
  <c r="H37" i="13" s="1"/>
  <c r="F2" i="70"/>
  <c r="F37" i="13" s="1"/>
  <c r="E2" i="70"/>
  <c r="E37" i="13" s="1"/>
  <c r="D2" i="70"/>
  <c r="D37" i="13" s="1"/>
  <c r="C2" i="70"/>
  <c r="B2" i="70"/>
  <c r="B37" i="13" s="1"/>
  <c r="A2" i="70"/>
  <c r="A37" i="13" s="1"/>
  <c r="B28" i="69"/>
  <c r="Q2" i="69" s="1"/>
  <c r="Q38" i="13" s="1"/>
  <c r="B26" i="69"/>
  <c r="O2" i="69" s="1"/>
  <c r="O38" i="13" s="1"/>
  <c r="C23" i="69"/>
  <c r="B17" i="69"/>
  <c r="B30" i="69" s="1"/>
  <c r="S2" i="69" s="1"/>
  <c r="S38" i="13" s="1"/>
  <c r="CB2" i="69"/>
  <c r="BZ2" i="69"/>
  <c r="BY2" i="69"/>
  <c r="BX2" i="69"/>
  <c r="BW2" i="69"/>
  <c r="BW38" i="13" s="1"/>
  <c r="BV2" i="69"/>
  <c r="BV38" i="13" s="1"/>
  <c r="BU2" i="69"/>
  <c r="BU38" i="13" s="1"/>
  <c r="BT2" i="69"/>
  <c r="BT38" i="13" s="1"/>
  <c r="BS2" i="69"/>
  <c r="BS38" i="13" s="1"/>
  <c r="BR2" i="69"/>
  <c r="BR38" i="13" s="1"/>
  <c r="BQ2" i="69"/>
  <c r="BQ38" i="13" s="1"/>
  <c r="BP2" i="69"/>
  <c r="BP38" i="13" s="1"/>
  <c r="BO2" i="69"/>
  <c r="BO38" i="13" s="1"/>
  <c r="BN2" i="69"/>
  <c r="BN38" i="13" s="1"/>
  <c r="BM2" i="69"/>
  <c r="BM38" i="13" s="1"/>
  <c r="BL2" i="69"/>
  <c r="BL38" i="13" s="1"/>
  <c r="BK2" i="69"/>
  <c r="BK38" i="13" s="1"/>
  <c r="BJ2" i="69"/>
  <c r="BJ38" i="13" s="1"/>
  <c r="BI2" i="69"/>
  <c r="BI38" i="13" s="1"/>
  <c r="BH2" i="69"/>
  <c r="BH38" i="13" s="1"/>
  <c r="BG2" i="69"/>
  <c r="BG38" i="13" s="1"/>
  <c r="BF2" i="69"/>
  <c r="BF38" i="13" s="1"/>
  <c r="BE2" i="69"/>
  <c r="BE38" i="13" s="1"/>
  <c r="BD2" i="69"/>
  <c r="BD38" i="13" s="1"/>
  <c r="BC2" i="69"/>
  <c r="BC38" i="13" s="1"/>
  <c r="BB2" i="69"/>
  <c r="BB38" i="13" s="1"/>
  <c r="BA2" i="69"/>
  <c r="BA38" i="13" s="1"/>
  <c r="AZ2" i="69"/>
  <c r="AZ38" i="13" s="1"/>
  <c r="AY2" i="69"/>
  <c r="AY38" i="13" s="1"/>
  <c r="AX2" i="69"/>
  <c r="AX38" i="13" s="1"/>
  <c r="AW2" i="69"/>
  <c r="AW38" i="13" s="1"/>
  <c r="AV2" i="69"/>
  <c r="AV38" i="13" s="1"/>
  <c r="AU2" i="69"/>
  <c r="AU38" i="13" s="1"/>
  <c r="AT2" i="69"/>
  <c r="AT38" i="13" s="1"/>
  <c r="AS2" i="69"/>
  <c r="AS38" i="13" s="1"/>
  <c r="AR2" i="69"/>
  <c r="AR38" i="13" s="1"/>
  <c r="AQ2" i="69"/>
  <c r="AQ38" i="13" s="1"/>
  <c r="AP2" i="69"/>
  <c r="AP38" i="13" s="1"/>
  <c r="AO2" i="69"/>
  <c r="AO38" i="13" s="1"/>
  <c r="AN2" i="69"/>
  <c r="AN38" i="13" s="1"/>
  <c r="AM2" i="69"/>
  <c r="AM38" i="13" s="1"/>
  <c r="AL2" i="69"/>
  <c r="AL38" i="13" s="1"/>
  <c r="AK2" i="69"/>
  <c r="AK38" i="13" s="1"/>
  <c r="AJ2" i="69"/>
  <c r="AJ38" i="13" s="1"/>
  <c r="AI2" i="69"/>
  <c r="AI38" i="13" s="1"/>
  <c r="AH2" i="69"/>
  <c r="AH38" i="13" s="1"/>
  <c r="AG2" i="69"/>
  <c r="AG38" i="13" s="1"/>
  <c r="AF2" i="69"/>
  <c r="AF38" i="13" s="1"/>
  <c r="AE2" i="69"/>
  <c r="AE38" i="13" s="1"/>
  <c r="AD2" i="69"/>
  <c r="AD38" i="13" s="1"/>
  <c r="AC2" i="69"/>
  <c r="AC38" i="13" s="1"/>
  <c r="AB2" i="69"/>
  <c r="AB38" i="13" s="1"/>
  <c r="AA2" i="69"/>
  <c r="AA38" i="13" s="1"/>
  <c r="Z2" i="69"/>
  <c r="Z38" i="13" s="1"/>
  <c r="Y2" i="69"/>
  <c r="Y38" i="13" s="1"/>
  <c r="X2" i="69"/>
  <c r="X38" i="13" s="1"/>
  <c r="W2" i="69"/>
  <c r="W38" i="13" s="1"/>
  <c r="V2" i="69"/>
  <c r="V38" i="13" s="1"/>
  <c r="U2" i="69"/>
  <c r="U38" i="13" s="1"/>
  <c r="T2" i="69"/>
  <c r="T38" i="13" s="1"/>
  <c r="R2" i="69"/>
  <c r="R38" i="13" s="1"/>
  <c r="P2" i="69"/>
  <c r="P38" i="13" s="1"/>
  <c r="N2" i="69"/>
  <c r="N38" i="13" s="1"/>
  <c r="M2" i="69"/>
  <c r="M38" i="13" s="1"/>
  <c r="L2" i="69"/>
  <c r="L38" i="13" s="1"/>
  <c r="K2" i="69"/>
  <c r="K38" i="13" s="1"/>
  <c r="J2" i="69"/>
  <c r="J38" i="13" s="1"/>
  <c r="I2" i="69"/>
  <c r="I38" i="13" s="1"/>
  <c r="H2" i="69"/>
  <c r="H38" i="13" s="1"/>
  <c r="F2" i="69"/>
  <c r="F38" i="13" s="1"/>
  <c r="E2" i="69"/>
  <c r="E38" i="13" s="1"/>
  <c r="D2" i="69"/>
  <c r="D38" i="13" s="1"/>
  <c r="C2" i="69"/>
  <c r="B2" i="69"/>
  <c r="B38" i="13" s="1"/>
  <c r="A2" i="69"/>
  <c r="A38" i="13" s="1"/>
  <c r="B28" i="68"/>
  <c r="Q2" i="68" s="1"/>
  <c r="Q40" i="13" s="1"/>
  <c r="B26" i="68"/>
  <c r="O2" i="68" s="1"/>
  <c r="O40" i="13" s="1"/>
  <c r="C23" i="68"/>
  <c r="B17" i="68"/>
  <c r="G2" i="68" s="1"/>
  <c r="G40" i="13" s="1"/>
  <c r="CB2" i="68"/>
  <c r="BZ2" i="68"/>
  <c r="BY2" i="68"/>
  <c r="BX2" i="68"/>
  <c r="BW2" i="68"/>
  <c r="BW40" i="13" s="1"/>
  <c r="BV2" i="68"/>
  <c r="BV40" i="13" s="1"/>
  <c r="BU2" i="68"/>
  <c r="BU40" i="13" s="1"/>
  <c r="BT2" i="68"/>
  <c r="BT40" i="13" s="1"/>
  <c r="BS2" i="68"/>
  <c r="BS40" i="13" s="1"/>
  <c r="BR2" i="68"/>
  <c r="BR40" i="13" s="1"/>
  <c r="BQ2" i="68"/>
  <c r="BQ40" i="13" s="1"/>
  <c r="BP2" i="68"/>
  <c r="BP40" i="13" s="1"/>
  <c r="BO2" i="68"/>
  <c r="BO40" i="13" s="1"/>
  <c r="BN2" i="68"/>
  <c r="BN40" i="13" s="1"/>
  <c r="BM2" i="68"/>
  <c r="BM40" i="13" s="1"/>
  <c r="BL2" i="68"/>
  <c r="BL40" i="13" s="1"/>
  <c r="BK2" i="68"/>
  <c r="BK40" i="13" s="1"/>
  <c r="BJ2" i="68"/>
  <c r="BJ40" i="13" s="1"/>
  <c r="BI2" i="68"/>
  <c r="BI40" i="13" s="1"/>
  <c r="BH2" i="68"/>
  <c r="BH40" i="13" s="1"/>
  <c r="BG2" i="68"/>
  <c r="BG40" i="13" s="1"/>
  <c r="BF2" i="68"/>
  <c r="BF40" i="13" s="1"/>
  <c r="BE2" i="68"/>
  <c r="BE40" i="13" s="1"/>
  <c r="BD2" i="68"/>
  <c r="BD40" i="13" s="1"/>
  <c r="BC2" i="68"/>
  <c r="BC40" i="13" s="1"/>
  <c r="BB2" i="68"/>
  <c r="BB40" i="13" s="1"/>
  <c r="BA2" i="68"/>
  <c r="BA40" i="13" s="1"/>
  <c r="AZ2" i="68"/>
  <c r="AZ40" i="13" s="1"/>
  <c r="AY2" i="68"/>
  <c r="AY40" i="13" s="1"/>
  <c r="AX2" i="68"/>
  <c r="AX40" i="13" s="1"/>
  <c r="AW2" i="68"/>
  <c r="AW40" i="13" s="1"/>
  <c r="AV2" i="68"/>
  <c r="AV40" i="13" s="1"/>
  <c r="AU2" i="68"/>
  <c r="AU40" i="13" s="1"/>
  <c r="AT2" i="68"/>
  <c r="AT40" i="13" s="1"/>
  <c r="AS2" i="68"/>
  <c r="AS40" i="13" s="1"/>
  <c r="AR2" i="68"/>
  <c r="AR40" i="13" s="1"/>
  <c r="AQ2" i="68"/>
  <c r="AQ40" i="13" s="1"/>
  <c r="AP2" i="68"/>
  <c r="AP40" i="13" s="1"/>
  <c r="AO2" i="68"/>
  <c r="AO40" i="13" s="1"/>
  <c r="AN2" i="68"/>
  <c r="AN40" i="13" s="1"/>
  <c r="AM2" i="68"/>
  <c r="AM40" i="13" s="1"/>
  <c r="AL2" i="68"/>
  <c r="AL40" i="13" s="1"/>
  <c r="AK2" i="68"/>
  <c r="AK40" i="13" s="1"/>
  <c r="AJ2" i="68"/>
  <c r="AJ40" i="13" s="1"/>
  <c r="AI2" i="68"/>
  <c r="AI40" i="13" s="1"/>
  <c r="AH2" i="68"/>
  <c r="AH40" i="13" s="1"/>
  <c r="AG2" i="68"/>
  <c r="AG40" i="13" s="1"/>
  <c r="AF2" i="68"/>
  <c r="AF40" i="13" s="1"/>
  <c r="AE2" i="68"/>
  <c r="AE40" i="13" s="1"/>
  <c r="AD2" i="68"/>
  <c r="AD40" i="13" s="1"/>
  <c r="AC2" i="68"/>
  <c r="AC40" i="13" s="1"/>
  <c r="AB2" i="68"/>
  <c r="AB40" i="13" s="1"/>
  <c r="AA2" i="68"/>
  <c r="AA40" i="13" s="1"/>
  <c r="Z2" i="68"/>
  <c r="Z40" i="13" s="1"/>
  <c r="Y2" i="68"/>
  <c r="Y40" i="13" s="1"/>
  <c r="X2" i="68"/>
  <c r="X40" i="13" s="1"/>
  <c r="W2" i="68"/>
  <c r="W40" i="13" s="1"/>
  <c r="V2" i="68"/>
  <c r="V40" i="13" s="1"/>
  <c r="U2" i="68"/>
  <c r="U40" i="13" s="1"/>
  <c r="T2" i="68"/>
  <c r="T40" i="13" s="1"/>
  <c r="R2" i="68"/>
  <c r="R40" i="13" s="1"/>
  <c r="P2" i="68"/>
  <c r="P40" i="13" s="1"/>
  <c r="N2" i="68"/>
  <c r="N40" i="13" s="1"/>
  <c r="M2" i="68"/>
  <c r="M40" i="13" s="1"/>
  <c r="L2" i="68"/>
  <c r="L40" i="13" s="1"/>
  <c r="K2" i="68"/>
  <c r="K40" i="13" s="1"/>
  <c r="J2" i="68"/>
  <c r="J40" i="13" s="1"/>
  <c r="I2" i="68"/>
  <c r="I40" i="13" s="1"/>
  <c r="H2" i="68"/>
  <c r="H40" i="13" s="1"/>
  <c r="F2" i="68"/>
  <c r="F40" i="13" s="1"/>
  <c r="E2" i="68"/>
  <c r="E40" i="13" s="1"/>
  <c r="D2" i="68"/>
  <c r="D40" i="13" s="1"/>
  <c r="C2" i="68"/>
  <c r="B2" i="68"/>
  <c r="B40" i="13" s="1"/>
  <c r="A2" i="68"/>
  <c r="A40" i="13" s="1"/>
  <c r="B28" i="67"/>
  <c r="Q2" i="67" s="1"/>
  <c r="Q41" i="13" s="1"/>
  <c r="B26" i="67"/>
  <c r="O2" i="67" s="1"/>
  <c r="O41" i="13" s="1"/>
  <c r="C23" i="67"/>
  <c r="B17" i="67"/>
  <c r="B30" i="67" s="1"/>
  <c r="S2" i="67" s="1"/>
  <c r="S41" i="13" s="1"/>
  <c r="CB2" i="67"/>
  <c r="BZ2" i="67"/>
  <c r="BY2" i="67"/>
  <c r="BX2" i="67"/>
  <c r="BW2" i="67"/>
  <c r="BW41" i="13" s="1"/>
  <c r="BV2" i="67"/>
  <c r="BV41" i="13" s="1"/>
  <c r="BU2" i="67"/>
  <c r="BU41" i="13" s="1"/>
  <c r="BT2" i="67"/>
  <c r="BT41" i="13" s="1"/>
  <c r="BS2" i="67"/>
  <c r="BS41" i="13" s="1"/>
  <c r="BR2" i="67"/>
  <c r="BR41" i="13" s="1"/>
  <c r="BQ2" i="67"/>
  <c r="BQ41" i="13" s="1"/>
  <c r="BP2" i="67"/>
  <c r="BP41" i="13" s="1"/>
  <c r="BO2" i="67"/>
  <c r="BO41" i="13" s="1"/>
  <c r="BN2" i="67"/>
  <c r="BN41" i="13" s="1"/>
  <c r="BM2" i="67"/>
  <c r="BM41" i="13" s="1"/>
  <c r="BL2" i="67"/>
  <c r="BL41" i="13" s="1"/>
  <c r="BK2" i="67"/>
  <c r="BK41" i="13" s="1"/>
  <c r="BJ2" i="67"/>
  <c r="BJ41" i="13" s="1"/>
  <c r="BI2" i="67"/>
  <c r="BI41" i="13" s="1"/>
  <c r="BH2" i="67"/>
  <c r="BH41" i="13" s="1"/>
  <c r="BG2" i="67"/>
  <c r="BG41" i="13" s="1"/>
  <c r="BF2" i="67"/>
  <c r="BF41" i="13" s="1"/>
  <c r="BE2" i="67"/>
  <c r="BE41" i="13" s="1"/>
  <c r="BD2" i="67"/>
  <c r="BD41" i="13" s="1"/>
  <c r="BC2" i="67"/>
  <c r="BC41" i="13" s="1"/>
  <c r="BB2" i="67"/>
  <c r="BB41" i="13" s="1"/>
  <c r="BA2" i="67"/>
  <c r="BA41" i="13" s="1"/>
  <c r="AZ2" i="67"/>
  <c r="AZ41" i="13" s="1"/>
  <c r="AY2" i="67"/>
  <c r="AY41" i="13" s="1"/>
  <c r="AX2" i="67"/>
  <c r="AX41" i="13" s="1"/>
  <c r="AW2" i="67"/>
  <c r="AW41" i="13" s="1"/>
  <c r="AV2" i="67"/>
  <c r="AV41" i="13" s="1"/>
  <c r="AU2" i="67"/>
  <c r="AU41" i="13" s="1"/>
  <c r="AT2" i="67"/>
  <c r="AT41" i="13" s="1"/>
  <c r="AS2" i="67"/>
  <c r="AS41" i="13" s="1"/>
  <c r="AR2" i="67"/>
  <c r="AR41" i="13" s="1"/>
  <c r="AQ2" i="67"/>
  <c r="AQ41" i="13" s="1"/>
  <c r="AP2" i="67"/>
  <c r="AP41" i="13" s="1"/>
  <c r="AO2" i="67"/>
  <c r="AO41" i="13" s="1"/>
  <c r="AN2" i="67"/>
  <c r="AN41" i="13" s="1"/>
  <c r="AM2" i="67"/>
  <c r="AM41" i="13" s="1"/>
  <c r="AL2" i="67"/>
  <c r="AL41" i="13" s="1"/>
  <c r="AK2" i="67"/>
  <c r="AK41" i="13" s="1"/>
  <c r="AJ2" i="67"/>
  <c r="AJ41" i="13" s="1"/>
  <c r="AI2" i="67"/>
  <c r="AI41" i="13" s="1"/>
  <c r="AH2" i="67"/>
  <c r="AH41" i="13" s="1"/>
  <c r="AG2" i="67"/>
  <c r="AG41" i="13" s="1"/>
  <c r="AF2" i="67"/>
  <c r="AF41" i="13" s="1"/>
  <c r="AE2" i="67"/>
  <c r="AE41" i="13" s="1"/>
  <c r="AD2" i="67"/>
  <c r="AD41" i="13" s="1"/>
  <c r="AC2" i="67"/>
  <c r="AC41" i="13" s="1"/>
  <c r="AB2" i="67"/>
  <c r="AB41" i="13" s="1"/>
  <c r="AA2" i="67"/>
  <c r="AA41" i="13" s="1"/>
  <c r="Z2" i="67"/>
  <c r="Z41" i="13" s="1"/>
  <c r="Y2" i="67"/>
  <c r="Y41" i="13" s="1"/>
  <c r="X2" i="67"/>
  <c r="X41" i="13" s="1"/>
  <c r="W2" i="67"/>
  <c r="W41" i="13" s="1"/>
  <c r="V2" i="67"/>
  <c r="V41" i="13" s="1"/>
  <c r="U2" i="67"/>
  <c r="U41" i="13" s="1"/>
  <c r="T2" i="67"/>
  <c r="T41" i="13" s="1"/>
  <c r="R2" i="67"/>
  <c r="R41" i="13" s="1"/>
  <c r="P2" i="67"/>
  <c r="P41" i="13" s="1"/>
  <c r="N2" i="67"/>
  <c r="N41" i="13" s="1"/>
  <c r="M2" i="67"/>
  <c r="M41" i="13" s="1"/>
  <c r="L2" i="67"/>
  <c r="L41" i="13" s="1"/>
  <c r="K2" i="67"/>
  <c r="K41" i="13" s="1"/>
  <c r="J2" i="67"/>
  <c r="J41" i="13" s="1"/>
  <c r="I2" i="67"/>
  <c r="I41" i="13" s="1"/>
  <c r="H2" i="67"/>
  <c r="H41" i="13" s="1"/>
  <c r="F2" i="67"/>
  <c r="F41" i="13" s="1"/>
  <c r="E2" i="67"/>
  <c r="E41" i="13" s="1"/>
  <c r="D2" i="67"/>
  <c r="D41" i="13" s="1"/>
  <c r="C2" i="67"/>
  <c r="B2" i="67"/>
  <c r="B41" i="13" s="1"/>
  <c r="A2" i="67"/>
  <c r="A41" i="13" s="1"/>
  <c r="B28" i="66"/>
  <c r="Q2" i="66" s="1"/>
  <c r="Q42" i="13" s="1"/>
  <c r="B26" i="66"/>
  <c r="O2" i="66" s="1"/>
  <c r="O42" i="13" s="1"/>
  <c r="C23" i="66"/>
  <c r="B17" i="66"/>
  <c r="B30" i="66" s="1"/>
  <c r="S2" i="66" s="1"/>
  <c r="S42" i="13" s="1"/>
  <c r="CB2" i="66"/>
  <c r="BZ2" i="66"/>
  <c r="BY2" i="66"/>
  <c r="BX2" i="66"/>
  <c r="BW2" i="66"/>
  <c r="BW42" i="13" s="1"/>
  <c r="BV2" i="66"/>
  <c r="BV42" i="13" s="1"/>
  <c r="BU2" i="66"/>
  <c r="BU42" i="13" s="1"/>
  <c r="BT2" i="66"/>
  <c r="BT42" i="13" s="1"/>
  <c r="BS2" i="66"/>
  <c r="BS42" i="13" s="1"/>
  <c r="BR2" i="66"/>
  <c r="BR42" i="13" s="1"/>
  <c r="BQ2" i="66"/>
  <c r="BQ42" i="13" s="1"/>
  <c r="BP2" i="66"/>
  <c r="BP42" i="13" s="1"/>
  <c r="BO2" i="66"/>
  <c r="BO42" i="13" s="1"/>
  <c r="BN2" i="66"/>
  <c r="BN42" i="13" s="1"/>
  <c r="BM2" i="66"/>
  <c r="BM42" i="13" s="1"/>
  <c r="BL2" i="66"/>
  <c r="BL42" i="13" s="1"/>
  <c r="BK2" i="66"/>
  <c r="BK42" i="13" s="1"/>
  <c r="BJ2" i="66"/>
  <c r="BJ42" i="13" s="1"/>
  <c r="BI2" i="66"/>
  <c r="BI42" i="13" s="1"/>
  <c r="BH2" i="66"/>
  <c r="BH42" i="13" s="1"/>
  <c r="BG2" i="66"/>
  <c r="BG42" i="13" s="1"/>
  <c r="BF2" i="66"/>
  <c r="BF42" i="13" s="1"/>
  <c r="BE2" i="66"/>
  <c r="BE42" i="13" s="1"/>
  <c r="BD2" i="66"/>
  <c r="BD42" i="13" s="1"/>
  <c r="BC2" i="66"/>
  <c r="BC42" i="13" s="1"/>
  <c r="BB2" i="66"/>
  <c r="BB42" i="13" s="1"/>
  <c r="BA2" i="66"/>
  <c r="BA42" i="13" s="1"/>
  <c r="AZ2" i="66"/>
  <c r="AZ42" i="13" s="1"/>
  <c r="AY2" i="66"/>
  <c r="AY42" i="13" s="1"/>
  <c r="AX2" i="66"/>
  <c r="AX42" i="13" s="1"/>
  <c r="AW2" i="66"/>
  <c r="AW42" i="13" s="1"/>
  <c r="AV2" i="66"/>
  <c r="AV42" i="13" s="1"/>
  <c r="AU2" i="66"/>
  <c r="AU42" i="13" s="1"/>
  <c r="AT2" i="66"/>
  <c r="AT42" i="13" s="1"/>
  <c r="AS2" i="66"/>
  <c r="AS42" i="13" s="1"/>
  <c r="AR2" i="66"/>
  <c r="AR42" i="13" s="1"/>
  <c r="AQ2" i="66"/>
  <c r="AQ42" i="13" s="1"/>
  <c r="AP2" i="66"/>
  <c r="AP42" i="13" s="1"/>
  <c r="AO2" i="66"/>
  <c r="AO42" i="13" s="1"/>
  <c r="AN2" i="66"/>
  <c r="AN42" i="13" s="1"/>
  <c r="AM2" i="66"/>
  <c r="AM42" i="13" s="1"/>
  <c r="AL2" i="66"/>
  <c r="AL42" i="13" s="1"/>
  <c r="AK2" i="66"/>
  <c r="AK42" i="13" s="1"/>
  <c r="AJ2" i="66"/>
  <c r="AJ42" i="13" s="1"/>
  <c r="AI2" i="66"/>
  <c r="AI42" i="13" s="1"/>
  <c r="AH2" i="66"/>
  <c r="AH42" i="13" s="1"/>
  <c r="AG2" i="66"/>
  <c r="AG42" i="13" s="1"/>
  <c r="AF2" i="66"/>
  <c r="AF42" i="13" s="1"/>
  <c r="AE2" i="66"/>
  <c r="AE42" i="13" s="1"/>
  <c r="AD2" i="66"/>
  <c r="AD42" i="13" s="1"/>
  <c r="AC2" i="66"/>
  <c r="AC42" i="13" s="1"/>
  <c r="AB2" i="66"/>
  <c r="AB42" i="13" s="1"/>
  <c r="AA2" i="66"/>
  <c r="AA42" i="13" s="1"/>
  <c r="Z2" i="66"/>
  <c r="Z42" i="13" s="1"/>
  <c r="Y2" i="66"/>
  <c r="Y42" i="13" s="1"/>
  <c r="X2" i="66"/>
  <c r="X42" i="13" s="1"/>
  <c r="W2" i="66"/>
  <c r="W42" i="13" s="1"/>
  <c r="V2" i="66"/>
  <c r="V42" i="13" s="1"/>
  <c r="U2" i="66"/>
  <c r="U42" i="13" s="1"/>
  <c r="T2" i="66"/>
  <c r="T42" i="13" s="1"/>
  <c r="R2" i="66"/>
  <c r="R42" i="13" s="1"/>
  <c r="P2" i="66"/>
  <c r="P42" i="13" s="1"/>
  <c r="N2" i="66"/>
  <c r="N42" i="13" s="1"/>
  <c r="M2" i="66"/>
  <c r="M42" i="13" s="1"/>
  <c r="L2" i="66"/>
  <c r="L42" i="13" s="1"/>
  <c r="K2" i="66"/>
  <c r="K42" i="13" s="1"/>
  <c r="J2" i="66"/>
  <c r="J42" i="13" s="1"/>
  <c r="I2" i="66"/>
  <c r="I42" i="13" s="1"/>
  <c r="H2" i="66"/>
  <c r="H42" i="13" s="1"/>
  <c r="F2" i="66"/>
  <c r="F42" i="13" s="1"/>
  <c r="E2" i="66"/>
  <c r="E42" i="13" s="1"/>
  <c r="D2" i="66"/>
  <c r="D42" i="13" s="1"/>
  <c r="C2" i="66"/>
  <c r="B2" i="66"/>
  <c r="B42" i="13" s="1"/>
  <c r="A2" i="66"/>
  <c r="A42" i="13" s="1"/>
  <c r="B28" i="65"/>
  <c r="Q2" i="65" s="1"/>
  <c r="Q43" i="13" s="1"/>
  <c r="B26" i="65"/>
  <c r="O2" i="65" s="1"/>
  <c r="O43" i="13" s="1"/>
  <c r="C23" i="65"/>
  <c r="B17" i="65"/>
  <c r="G2" i="65" s="1"/>
  <c r="G43" i="13" s="1"/>
  <c r="CB2" i="65"/>
  <c r="BZ2" i="65"/>
  <c r="BY2" i="65"/>
  <c r="BX2" i="65"/>
  <c r="BW2" i="65"/>
  <c r="BW43" i="13" s="1"/>
  <c r="BV2" i="65"/>
  <c r="BV43" i="13" s="1"/>
  <c r="BU2" i="65"/>
  <c r="BU43" i="13" s="1"/>
  <c r="BT2" i="65"/>
  <c r="BT43" i="13" s="1"/>
  <c r="BS2" i="65"/>
  <c r="BS43" i="13" s="1"/>
  <c r="BR2" i="65"/>
  <c r="BR43" i="13" s="1"/>
  <c r="BQ2" i="65"/>
  <c r="BQ43" i="13" s="1"/>
  <c r="BP2" i="65"/>
  <c r="BP43" i="13" s="1"/>
  <c r="BO2" i="65"/>
  <c r="BO43" i="13" s="1"/>
  <c r="BN2" i="65"/>
  <c r="BN43" i="13" s="1"/>
  <c r="BM2" i="65"/>
  <c r="BM43" i="13" s="1"/>
  <c r="BL2" i="65"/>
  <c r="BL43" i="13" s="1"/>
  <c r="BK2" i="65"/>
  <c r="BK43" i="13" s="1"/>
  <c r="BJ2" i="65"/>
  <c r="BJ43" i="13" s="1"/>
  <c r="BI2" i="65"/>
  <c r="BI43" i="13" s="1"/>
  <c r="BH2" i="65"/>
  <c r="BH43" i="13" s="1"/>
  <c r="BG2" i="65"/>
  <c r="BG43" i="13" s="1"/>
  <c r="BF2" i="65"/>
  <c r="BF43" i="13" s="1"/>
  <c r="BE2" i="65"/>
  <c r="BE43" i="13" s="1"/>
  <c r="BD2" i="65"/>
  <c r="BD43" i="13" s="1"/>
  <c r="BC2" i="65"/>
  <c r="BC43" i="13" s="1"/>
  <c r="BB2" i="65"/>
  <c r="BB43" i="13" s="1"/>
  <c r="BA2" i="65"/>
  <c r="BA43" i="13" s="1"/>
  <c r="AZ2" i="65"/>
  <c r="AZ43" i="13" s="1"/>
  <c r="AY2" i="65"/>
  <c r="AY43" i="13" s="1"/>
  <c r="AX2" i="65"/>
  <c r="AX43" i="13" s="1"/>
  <c r="AW2" i="65"/>
  <c r="AW43" i="13" s="1"/>
  <c r="AV2" i="65"/>
  <c r="AV43" i="13" s="1"/>
  <c r="AU2" i="65"/>
  <c r="AU43" i="13" s="1"/>
  <c r="AT2" i="65"/>
  <c r="AT43" i="13" s="1"/>
  <c r="AS2" i="65"/>
  <c r="AS43" i="13" s="1"/>
  <c r="AR2" i="65"/>
  <c r="AR43" i="13" s="1"/>
  <c r="AQ2" i="65"/>
  <c r="AQ43" i="13" s="1"/>
  <c r="AP2" i="65"/>
  <c r="AP43" i="13" s="1"/>
  <c r="AO2" i="65"/>
  <c r="AO43" i="13" s="1"/>
  <c r="AN2" i="65"/>
  <c r="AN43" i="13" s="1"/>
  <c r="AM2" i="65"/>
  <c r="AM43" i="13" s="1"/>
  <c r="AL2" i="65"/>
  <c r="AL43" i="13" s="1"/>
  <c r="AK2" i="65"/>
  <c r="AK43" i="13" s="1"/>
  <c r="AJ2" i="65"/>
  <c r="AJ43" i="13" s="1"/>
  <c r="AI2" i="65"/>
  <c r="AI43" i="13" s="1"/>
  <c r="AH2" i="65"/>
  <c r="AH43" i="13" s="1"/>
  <c r="AG2" i="65"/>
  <c r="AG43" i="13" s="1"/>
  <c r="AF2" i="65"/>
  <c r="AF43" i="13" s="1"/>
  <c r="AE2" i="65"/>
  <c r="AE43" i="13" s="1"/>
  <c r="AD2" i="65"/>
  <c r="AD43" i="13" s="1"/>
  <c r="AC2" i="65"/>
  <c r="AC43" i="13" s="1"/>
  <c r="AB2" i="65"/>
  <c r="AB43" i="13" s="1"/>
  <c r="AA2" i="65"/>
  <c r="AA43" i="13" s="1"/>
  <c r="Z2" i="65"/>
  <c r="Z43" i="13" s="1"/>
  <c r="Y2" i="65"/>
  <c r="Y43" i="13" s="1"/>
  <c r="X2" i="65"/>
  <c r="X43" i="13" s="1"/>
  <c r="W2" i="65"/>
  <c r="W43" i="13" s="1"/>
  <c r="V2" i="65"/>
  <c r="V43" i="13" s="1"/>
  <c r="U2" i="65"/>
  <c r="U43" i="13" s="1"/>
  <c r="T2" i="65"/>
  <c r="T43" i="13" s="1"/>
  <c r="R2" i="65"/>
  <c r="R43" i="13" s="1"/>
  <c r="P2" i="65"/>
  <c r="P43" i="13" s="1"/>
  <c r="N2" i="65"/>
  <c r="N43" i="13" s="1"/>
  <c r="M2" i="65"/>
  <c r="M43" i="13" s="1"/>
  <c r="L2" i="65"/>
  <c r="L43" i="13" s="1"/>
  <c r="K2" i="65"/>
  <c r="K43" i="13" s="1"/>
  <c r="J2" i="65"/>
  <c r="J43" i="13" s="1"/>
  <c r="I2" i="65"/>
  <c r="I43" i="13" s="1"/>
  <c r="H2" i="65"/>
  <c r="H43" i="13" s="1"/>
  <c r="F2" i="65"/>
  <c r="F43" i="13" s="1"/>
  <c r="E2" i="65"/>
  <c r="E43" i="13" s="1"/>
  <c r="D2" i="65"/>
  <c r="D43" i="13" s="1"/>
  <c r="C2" i="65"/>
  <c r="B2" i="65"/>
  <c r="B43" i="13" s="1"/>
  <c r="A2" i="65"/>
  <c r="A43" i="13" s="1"/>
  <c r="B28" i="64"/>
  <c r="Q2" i="64" s="1"/>
  <c r="Q44" i="13" s="1"/>
  <c r="B26" i="64"/>
  <c r="O2" i="64" s="1"/>
  <c r="O44" i="13" s="1"/>
  <c r="C23" i="64"/>
  <c r="B17" i="64"/>
  <c r="G2" i="64" s="1"/>
  <c r="G44" i="13" s="1"/>
  <c r="CB2" i="64"/>
  <c r="BZ2" i="64"/>
  <c r="BY2" i="64"/>
  <c r="BX2" i="64"/>
  <c r="BW2" i="64"/>
  <c r="BW44" i="13" s="1"/>
  <c r="BV2" i="64"/>
  <c r="BV44" i="13" s="1"/>
  <c r="BU2" i="64"/>
  <c r="BU44" i="13" s="1"/>
  <c r="BT2" i="64"/>
  <c r="BT44" i="13" s="1"/>
  <c r="BS2" i="64"/>
  <c r="BS44" i="13" s="1"/>
  <c r="BR2" i="64"/>
  <c r="BR44" i="13" s="1"/>
  <c r="BQ2" i="64"/>
  <c r="BQ44" i="13" s="1"/>
  <c r="BP2" i="64"/>
  <c r="BP44" i="13" s="1"/>
  <c r="BO2" i="64"/>
  <c r="BO44" i="13" s="1"/>
  <c r="BN2" i="64"/>
  <c r="BN44" i="13" s="1"/>
  <c r="BM2" i="64"/>
  <c r="BM44" i="13" s="1"/>
  <c r="BL2" i="64"/>
  <c r="BL44" i="13" s="1"/>
  <c r="BK2" i="64"/>
  <c r="BK44" i="13" s="1"/>
  <c r="BJ2" i="64"/>
  <c r="BJ44" i="13" s="1"/>
  <c r="BI2" i="64"/>
  <c r="BI44" i="13" s="1"/>
  <c r="BH2" i="64"/>
  <c r="BH44" i="13" s="1"/>
  <c r="BG2" i="64"/>
  <c r="BG44" i="13" s="1"/>
  <c r="BF2" i="64"/>
  <c r="BF44" i="13" s="1"/>
  <c r="BE2" i="64"/>
  <c r="BE44" i="13" s="1"/>
  <c r="BD2" i="64"/>
  <c r="BD44" i="13" s="1"/>
  <c r="BC2" i="64"/>
  <c r="BC44" i="13" s="1"/>
  <c r="BB2" i="64"/>
  <c r="BB44" i="13" s="1"/>
  <c r="BA2" i="64"/>
  <c r="BA44" i="13" s="1"/>
  <c r="AZ2" i="64"/>
  <c r="AZ44" i="13" s="1"/>
  <c r="AY2" i="64"/>
  <c r="AY44" i="13" s="1"/>
  <c r="AX2" i="64"/>
  <c r="AX44" i="13" s="1"/>
  <c r="AW2" i="64"/>
  <c r="AW44" i="13" s="1"/>
  <c r="AV2" i="64"/>
  <c r="AV44" i="13" s="1"/>
  <c r="AU2" i="64"/>
  <c r="AU44" i="13" s="1"/>
  <c r="AT2" i="64"/>
  <c r="AT44" i="13" s="1"/>
  <c r="AS2" i="64"/>
  <c r="AS44" i="13" s="1"/>
  <c r="AR2" i="64"/>
  <c r="AR44" i="13" s="1"/>
  <c r="AQ2" i="64"/>
  <c r="AQ44" i="13" s="1"/>
  <c r="AP2" i="64"/>
  <c r="AP44" i="13" s="1"/>
  <c r="AO2" i="64"/>
  <c r="AO44" i="13" s="1"/>
  <c r="AN2" i="64"/>
  <c r="AN44" i="13" s="1"/>
  <c r="AM2" i="64"/>
  <c r="AM44" i="13" s="1"/>
  <c r="AL2" i="64"/>
  <c r="AL44" i="13" s="1"/>
  <c r="AK2" i="64"/>
  <c r="AK44" i="13" s="1"/>
  <c r="AJ2" i="64"/>
  <c r="AJ44" i="13" s="1"/>
  <c r="AI2" i="64"/>
  <c r="AI44" i="13" s="1"/>
  <c r="AH2" i="64"/>
  <c r="AH44" i="13" s="1"/>
  <c r="AG2" i="64"/>
  <c r="AG44" i="13" s="1"/>
  <c r="AF2" i="64"/>
  <c r="AF44" i="13" s="1"/>
  <c r="AE2" i="64"/>
  <c r="AE44" i="13" s="1"/>
  <c r="AD2" i="64"/>
  <c r="AD44" i="13" s="1"/>
  <c r="AC2" i="64"/>
  <c r="AC44" i="13" s="1"/>
  <c r="AB2" i="64"/>
  <c r="AB44" i="13" s="1"/>
  <c r="AA2" i="64"/>
  <c r="AA44" i="13" s="1"/>
  <c r="Z2" i="64"/>
  <c r="Z44" i="13" s="1"/>
  <c r="Y2" i="64"/>
  <c r="Y44" i="13" s="1"/>
  <c r="X2" i="64"/>
  <c r="X44" i="13" s="1"/>
  <c r="W2" i="64"/>
  <c r="W44" i="13" s="1"/>
  <c r="V2" i="64"/>
  <c r="V44" i="13" s="1"/>
  <c r="U2" i="64"/>
  <c r="U44" i="13" s="1"/>
  <c r="T2" i="64"/>
  <c r="T44" i="13" s="1"/>
  <c r="R2" i="64"/>
  <c r="R44" i="13" s="1"/>
  <c r="P2" i="64"/>
  <c r="P44" i="13" s="1"/>
  <c r="N2" i="64"/>
  <c r="N44" i="13" s="1"/>
  <c r="M2" i="64"/>
  <c r="M44" i="13" s="1"/>
  <c r="L2" i="64"/>
  <c r="L44" i="13" s="1"/>
  <c r="K2" i="64"/>
  <c r="K44" i="13" s="1"/>
  <c r="J2" i="64"/>
  <c r="J44" i="13" s="1"/>
  <c r="I2" i="64"/>
  <c r="I44" i="13" s="1"/>
  <c r="H2" i="64"/>
  <c r="H44" i="13" s="1"/>
  <c r="F2" i="64"/>
  <c r="F44" i="13" s="1"/>
  <c r="E2" i="64"/>
  <c r="E44" i="13" s="1"/>
  <c r="D2" i="64"/>
  <c r="D44" i="13" s="1"/>
  <c r="C2" i="64"/>
  <c r="B2" i="64"/>
  <c r="B44" i="13" s="1"/>
  <c r="A2" i="64"/>
  <c r="A44" i="13" s="1"/>
  <c r="B28" i="63"/>
  <c r="Q2" i="63" s="1"/>
  <c r="Q45" i="13" s="1"/>
  <c r="B26" i="63"/>
  <c r="O2" i="63" s="1"/>
  <c r="O45" i="13" s="1"/>
  <c r="B17" i="63"/>
  <c r="B30" i="63" s="1"/>
  <c r="S2" i="63" s="1"/>
  <c r="S45" i="13" s="1"/>
  <c r="CB2" i="63"/>
  <c r="BZ2" i="63"/>
  <c r="BY2" i="63"/>
  <c r="BX2" i="63"/>
  <c r="BW2" i="63"/>
  <c r="BW45" i="13" s="1"/>
  <c r="BV2" i="63"/>
  <c r="BV45" i="13" s="1"/>
  <c r="BU2" i="63"/>
  <c r="BU45" i="13" s="1"/>
  <c r="BT2" i="63"/>
  <c r="BT45" i="13" s="1"/>
  <c r="BS2" i="63"/>
  <c r="BS45" i="13" s="1"/>
  <c r="BR2" i="63"/>
  <c r="BR45" i="13" s="1"/>
  <c r="BQ2" i="63"/>
  <c r="BQ45" i="13" s="1"/>
  <c r="BP2" i="63"/>
  <c r="BP45" i="13" s="1"/>
  <c r="BO2" i="63"/>
  <c r="BO45" i="13" s="1"/>
  <c r="BN2" i="63"/>
  <c r="BN45" i="13" s="1"/>
  <c r="BM2" i="63"/>
  <c r="BM45" i="13" s="1"/>
  <c r="BL2" i="63"/>
  <c r="BL45" i="13" s="1"/>
  <c r="BK2" i="63"/>
  <c r="BK45" i="13" s="1"/>
  <c r="BJ2" i="63"/>
  <c r="BJ45" i="13" s="1"/>
  <c r="BI2" i="63"/>
  <c r="BI45" i="13" s="1"/>
  <c r="BH2" i="63"/>
  <c r="BH45" i="13" s="1"/>
  <c r="BG2" i="63"/>
  <c r="BG45" i="13" s="1"/>
  <c r="BF2" i="63"/>
  <c r="BF45" i="13" s="1"/>
  <c r="BE2" i="63"/>
  <c r="BE45" i="13" s="1"/>
  <c r="BD2" i="63"/>
  <c r="BD45" i="13" s="1"/>
  <c r="BC2" i="63"/>
  <c r="BC45" i="13" s="1"/>
  <c r="BB2" i="63"/>
  <c r="BB45" i="13" s="1"/>
  <c r="BA2" i="63"/>
  <c r="BA45" i="13" s="1"/>
  <c r="AZ2" i="63"/>
  <c r="AZ45" i="13" s="1"/>
  <c r="AY2" i="63"/>
  <c r="AY45" i="13" s="1"/>
  <c r="AX2" i="63"/>
  <c r="AX45" i="13" s="1"/>
  <c r="AW2" i="63"/>
  <c r="AW45" i="13" s="1"/>
  <c r="AV2" i="63"/>
  <c r="AV45" i="13" s="1"/>
  <c r="AU2" i="63"/>
  <c r="AU45" i="13" s="1"/>
  <c r="AT2" i="63"/>
  <c r="AT45" i="13" s="1"/>
  <c r="AS2" i="63"/>
  <c r="AS45" i="13" s="1"/>
  <c r="AR2" i="63"/>
  <c r="AR45" i="13" s="1"/>
  <c r="AQ2" i="63"/>
  <c r="AQ45" i="13" s="1"/>
  <c r="AP2" i="63"/>
  <c r="AP45" i="13" s="1"/>
  <c r="AO2" i="63"/>
  <c r="AO45" i="13" s="1"/>
  <c r="AN2" i="63"/>
  <c r="AN45" i="13" s="1"/>
  <c r="AM2" i="63"/>
  <c r="AM45" i="13" s="1"/>
  <c r="AL2" i="63"/>
  <c r="AL45" i="13" s="1"/>
  <c r="AK2" i="63"/>
  <c r="AK45" i="13" s="1"/>
  <c r="AJ2" i="63"/>
  <c r="AJ45" i="13" s="1"/>
  <c r="AI2" i="63"/>
  <c r="AI45" i="13" s="1"/>
  <c r="AH2" i="63"/>
  <c r="AH45" i="13" s="1"/>
  <c r="AG2" i="63"/>
  <c r="AG45" i="13" s="1"/>
  <c r="AF2" i="63"/>
  <c r="AF45" i="13" s="1"/>
  <c r="AE2" i="63"/>
  <c r="AE45" i="13" s="1"/>
  <c r="AD2" i="63"/>
  <c r="AD45" i="13" s="1"/>
  <c r="AC2" i="63"/>
  <c r="AC45" i="13" s="1"/>
  <c r="AB2" i="63"/>
  <c r="AB45" i="13" s="1"/>
  <c r="AA2" i="63"/>
  <c r="AA45" i="13" s="1"/>
  <c r="Z2" i="63"/>
  <c r="Z45" i="13" s="1"/>
  <c r="Y2" i="63"/>
  <c r="Y45" i="13" s="1"/>
  <c r="X2" i="63"/>
  <c r="X45" i="13" s="1"/>
  <c r="W2" i="63"/>
  <c r="W45" i="13" s="1"/>
  <c r="V2" i="63"/>
  <c r="V45" i="13" s="1"/>
  <c r="U2" i="63"/>
  <c r="U45" i="13" s="1"/>
  <c r="T2" i="63"/>
  <c r="T45" i="13" s="1"/>
  <c r="R2" i="63"/>
  <c r="R45" i="13" s="1"/>
  <c r="P2" i="63"/>
  <c r="P45" i="13" s="1"/>
  <c r="N2" i="63"/>
  <c r="N45" i="13" s="1"/>
  <c r="M2" i="63"/>
  <c r="M45" i="13" s="1"/>
  <c r="L2" i="63"/>
  <c r="L45" i="13" s="1"/>
  <c r="K2" i="63"/>
  <c r="K45" i="13" s="1"/>
  <c r="I2" i="63"/>
  <c r="I45" i="13" s="1"/>
  <c r="H2" i="63"/>
  <c r="H45" i="13" s="1"/>
  <c r="F2" i="63"/>
  <c r="F45" i="13" s="1"/>
  <c r="E2" i="63"/>
  <c r="E45" i="13" s="1"/>
  <c r="D2" i="63"/>
  <c r="D45" i="13" s="1"/>
  <c r="C2" i="63"/>
  <c r="B2" i="63"/>
  <c r="B45" i="13" s="1"/>
  <c r="A2" i="63"/>
  <c r="A45" i="13" s="1"/>
  <c r="B28" i="62"/>
  <c r="Q2" i="62" s="1"/>
  <c r="Q46" i="13" s="1"/>
  <c r="B26" i="62"/>
  <c r="O2" i="62" s="1"/>
  <c r="O46" i="13" s="1"/>
  <c r="C23" i="62"/>
  <c r="B17" i="62"/>
  <c r="B30" i="62" s="1"/>
  <c r="S2" i="62" s="1"/>
  <c r="S46" i="13" s="1"/>
  <c r="CB2" i="62"/>
  <c r="BZ2" i="62"/>
  <c r="BY2" i="62"/>
  <c r="BX2" i="62"/>
  <c r="BW2" i="62"/>
  <c r="BW46" i="13" s="1"/>
  <c r="BV2" i="62"/>
  <c r="BV46" i="13" s="1"/>
  <c r="BU2" i="62"/>
  <c r="BU46" i="13" s="1"/>
  <c r="BT2" i="62"/>
  <c r="BT46" i="13" s="1"/>
  <c r="BS2" i="62"/>
  <c r="BS46" i="13" s="1"/>
  <c r="BR2" i="62"/>
  <c r="BR46" i="13" s="1"/>
  <c r="BQ2" i="62"/>
  <c r="BQ46" i="13" s="1"/>
  <c r="BP2" i="62"/>
  <c r="BP46" i="13" s="1"/>
  <c r="BO2" i="62"/>
  <c r="BO46" i="13" s="1"/>
  <c r="BN2" i="62"/>
  <c r="BN46" i="13" s="1"/>
  <c r="BM2" i="62"/>
  <c r="BM46" i="13" s="1"/>
  <c r="BL2" i="62"/>
  <c r="BL46" i="13" s="1"/>
  <c r="BK2" i="62"/>
  <c r="BK46" i="13" s="1"/>
  <c r="BJ2" i="62"/>
  <c r="BJ46" i="13" s="1"/>
  <c r="BI2" i="62"/>
  <c r="BI46" i="13" s="1"/>
  <c r="BH2" i="62"/>
  <c r="BH46" i="13" s="1"/>
  <c r="BG2" i="62"/>
  <c r="BG46" i="13" s="1"/>
  <c r="BF2" i="62"/>
  <c r="BF46" i="13" s="1"/>
  <c r="BE2" i="62"/>
  <c r="BE46" i="13" s="1"/>
  <c r="BD2" i="62"/>
  <c r="BD46" i="13" s="1"/>
  <c r="BC2" i="62"/>
  <c r="BC46" i="13" s="1"/>
  <c r="BB2" i="62"/>
  <c r="BB46" i="13" s="1"/>
  <c r="BA2" i="62"/>
  <c r="BA46" i="13" s="1"/>
  <c r="AZ2" i="62"/>
  <c r="AZ46" i="13" s="1"/>
  <c r="AY2" i="62"/>
  <c r="AY46" i="13" s="1"/>
  <c r="AX2" i="62"/>
  <c r="AX46" i="13" s="1"/>
  <c r="AW2" i="62"/>
  <c r="AW46" i="13" s="1"/>
  <c r="AV2" i="62"/>
  <c r="AV46" i="13" s="1"/>
  <c r="AU2" i="62"/>
  <c r="AU46" i="13" s="1"/>
  <c r="AT2" i="62"/>
  <c r="AT46" i="13" s="1"/>
  <c r="AS2" i="62"/>
  <c r="AS46" i="13" s="1"/>
  <c r="AR2" i="62"/>
  <c r="AR46" i="13" s="1"/>
  <c r="AQ2" i="62"/>
  <c r="AQ46" i="13" s="1"/>
  <c r="AP2" i="62"/>
  <c r="AP46" i="13" s="1"/>
  <c r="AO2" i="62"/>
  <c r="AO46" i="13" s="1"/>
  <c r="AN2" i="62"/>
  <c r="AN46" i="13" s="1"/>
  <c r="AM2" i="62"/>
  <c r="AM46" i="13" s="1"/>
  <c r="AL2" i="62"/>
  <c r="AL46" i="13" s="1"/>
  <c r="AK2" i="62"/>
  <c r="AK46" i="13" s="1"/>
  <c r="AJ2" i="62"/>
  <c r="AJ46" i="13" s="1"/>
  <c r="AI2" i="62"/>
  <c r="AI46" i="13" s="1"/>
  <c r="AH2" i="62"/>
  <c r="AH46" i="13" s="1"/>
  <c r="AG2" i="62"/>
  <c r="AG46" i="13" s="1"/>
  <c r="AF2" i="62"/>
  <c r="AF46" i="13" s="1"/>
  <c r="AE2" i="62"/>
  <c r="AE46" i="13" s="1"/>
  <c r="AD2" i="62"/>
  <c r="AD46" i="13" s="1"/>
  <c r="AC2" i="62"/>
  <c r="AC46" i="13" s="1"/>
  <c r="AB2" i="62"/>
  <c r="AB46" i="13" s="1"/>
  <c r="AA2" i="62"/>
  <c r="AA46" i="13" s="1"/>
  <c r="Z2" i="62"/>
  <c r="Z46" i="13" s="1"/>
  <c r="Y2" i="62"/>
  <c r="Y46" i="13" s="1"/>
  <c r="X2" i="62"/>
  <c r="X46" i="13" s="1"/>
  <c r="W2" i="62"/>
  <c r="W46" i="13" s="1"/>
  <c r="V2" i="62"/>
  <c r="V46" i="13" s="1"/>
  <c r="U2" i="62"/>
  <c r="U46" i="13" s="1"/>
  <c r="T2" i="62"/>
  <c r="T46" i="13" s="1"/>
  <c r="R2" i="62"/>
  <c r="R46" i="13" s="1"/>
  <c r="P2" i="62"/>
  <c r="P46" i="13" s="1"/>
  <c r="N2" i="62"/>
  <c r="N46" i="13" s="1"/>
  <c r="M2" i="62"/>
  <c r="M46" i="13" s="1"/>
  <c r="L2" i="62"/>
  <c r="L46" i="13" s="1"/>
  <c r="K2" i="62"/>
  <c r="K46" i="13" s="1"/>
  <c r="J2" i="62"/>
  <c r="J46" i="13" s="1"/>
  <c r="I2" i="62"/>
  <c r="I46" i="13" s="1"/>
  <c r="H2" i="62"/>
  <c r="H46" i="13" s="1"/>
  <c r="F2" i="62"/>
  <c r="F46" i="13" s="1"/>
  <c r="E2" i="62"/>
  <c r="E46" i="13" s="1"/>
  <c r="D2" i="62"/>
  <c r="D46" i="13" s="1"/>
  <c r="C2" i="62"/>
  <c r="B2" i="62"/>
  <c r="B46" i="13" s="1"/>
  <c r="A2" i="62"/>
  <c r="A46" i="13" s="1"/>
  <c r="G2" i="82" l="1"/>
  <c r="G25" i="13" s="1"/>
  <c r="B30" i="81"/>
  <c r="S2" i="81" s="1"/>
  <c r="S26" i="13" s="1"/>
  <c r="G2" i="81"/>
  <c r="G26" i="13" s="1"/>
  <c r="G2" i="80"/>
  <c r="G27" i="13" s="1"/>
  <c r="B30" i="86"/>
  <c r="S2" i="86" s="1"/>
  <c r="S21" i="13" s="1"/>
  <c r="G2" i="70"/>
  <c r="G37" i="13" s="1"/>
  <c r="C49" i="13"/>
  <c r="Q50" i="13"/>
  <c r="I49" i="13"/>
  <c r="I50" i="13"/>
  <c r="P49" i="13"/>
  <c r="P50" i="13"/>
  <c r="D49" i="13"/>
  <c r="D50" i="13"/>
  <c r="E49" i="13"/>
  <c r="E50" i="13"/>
  <c r="F49" i="13"/>
  <c r="F50" i="13"/>
  <c r="O50" i="13"/>
  <c r="O49" i="13"/>
  <c r="H49" i="13"/>
  <c r="H50" i="13"/>
  <c r="G2" i="62"/>
  <c r="G46" i="13" s="1"/>
  <c r="G2" i="74"/>
  <c r="G33" i="13" s="1"/>
  <c r="G2" i="79"/>
  <c r="G28" i="13" s="1"/>
  <c r="B30" i="88"/>
  <c r="S2" i="88" s="1"/>
  <c r="S19" i="13" s="1"/>
  <c r="G2" i="100"/>
  <c r="G6" i="13" s="1"/>
  <c r="G2" i="84"/>
  <c r="G23" i="13" s="1"/>
  <c r="B30" i="84"/>
  <c r="S2" i="84" s="1"/>
  <c r="S23" i="13" s="1"/>
  <c r="G2" i="92"/>
  <c r="G15" i="13" s="1"/>
  <c r="B30" i="92"/>
  <c r="S2" i="92" s="1"/>
  <c r="S15" i="13" s="1"/>
  <c r="S2" i="95"/>
  <c r="S11" i="13" s="1"/>
  <c r="G2" i="95"/>
  <c r="G11" i="13" s="1"/>
  <c r="G2" i="93"/>
  <c r="G12" i="13" s="1"/>
  <c r="B30" i="76"/>
  <c r="S2" i="76" s="1"/>
  <c r="S31" i="13" s="1"/>
  <c r="G2" i="73"/>
  <c r="G34" i="13" s="1"/>
  <c r="B30" i="64"/>
  <c r="S2" i="64" s="1"/>
  <c r="S44" i="13" s="1"/>
  <c r="G2" i="105"/>
  <c r="G47" i="13" s="1"/>
  <c r="G2" i="63"/>
  <c r="G45" i="13" s="1"/>
  <c r="B30" i="65"/>
  <c r="S2" i="65" s="1"/>
  <c r="S43" i="13" s="1"/>
  <c r="G2" i="66"/>
  <c r="G42" i="13" s="1"/>
  <c r="G2" i="69"/>
  <c r="G38" i="13" s="1"/>
  <c r="B30" i="72"/>
  <c r="S2" i="72" s="1"/>
  <c r="S35" i="13" s="1"/>
  <c r="B30" i="78"/>
  <c r="S2" i="78" s="1"/>
  <c r="S29" i="13" s="1"/>
  <c r="G2" i="86"/>
  <c r="G21" i="13" s="1"/>
  <c r="B30" i="103"/>
  <c r="S2" i="103" s="1"/>
  <c r="S2" i="13" s="1"/>
  <c r="B30" i="102"/>
  <c r="S2" i="102" s="1"/>
  <c r="S4" i="13" s="1"/>
  <c r="B30" i="101"/>
  <c r="S2" i="101" s="1"/>
  <c r="S5" i="13" s="1"/>
  <c r="G2" i="99"/>
  <c r="G7" i="13" s="1"/>
  <c r="G2" i="98"/>
  <c r="G8" i="13" s="1"/>
  <c r="B30" i="97"/>
  <c r="S2" i="97" s="1"/>
  <c r="S9" i="13" s="1"/>
  <c r="G2" i="96"/>
  <c r="G10" i="13" s="1"/>
  <c r="G2" i="94"/>
  <c r="G14" i="13" s="1"/>
  <c r="G2" i="91"/>
  <c r="G16" i="13" s="1"/>
  <c r="G2" i="90"/>
  <c r="G17" i="13" s="1"/>
  <c r="G2" i="89"/>
  <c r="G18" i="13" s="1"/>
  <c r="G2" i="88"/>
  <c r="G19" i="13" s="1"/>
  <c r="G2" i="87"/>
  <c r="G20" i="13" s="1"/>
  <c r="G2" i="85"/>
  <c r="G22" i="13" s="1"/>
  <c r="G24" i="13"/>
  <c r="B30" i="82"/>
  <c r="S2" i="82" s="1"/>
  <c r="S25" i="13" s="1"/>
  <c r="B30" i="80"/>
  <c r="S2" i="80" s="1"/>
  <c r="S27" i="13" s="1"/>
  <c r="B30" i="77"/>
  <c r="S2" i="77" s="1"/>
  <c r="S30" i="13" s="1"/>
  <c r="G2" i="75"/>
  <c r="G32" i="13" s="1"/>
  <c r="B30" i="71"/>
  <c r="S2" i="71" s="1"/>
  <c r="S36" i="13" s="1"/>
  <c r="B30" i="68"/>
  <c r="S2" i="68" s="1"/>
  <c r="S40" i="13" s="1"/>
  <c r="G2" i="67"/>
  <c r="G41" i="13" s="1"/>
  <c r="O53" i="13" l="1"/>
  <c r="S50" i="13"/>
  <c r="G50" i="13"/>
  <c r="G49" i="13"/>
  <c r="C50" i="1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5CB47CD-CC6E-4E82-B1FF-03C7749E3A1F}" keepAlive="1" name="ThisWorkbookDataModel" description="Data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667DCD-1AF0-4691-BE06-65711787A11A}" name="WorksheetConnection_Registreringstabell!$A$1:$P$44" type="102" refreshedVersion="8" minRefreshableVersion="5">
    <extLst>
      <ext xmlns:x15="http://schemas.microsoft.com/office/spreadsheetml/2010/11/main" uri="{DE250136-89BD-433C-8126-D09CA5730AF9}">
        <x15:connection id="Område">
          <x15:rangePr sourceName="_xlcn.WorksheetConnection_RegistreringstabellA1P441"/>
        </x15:connection>
      </ext>
    </extLst>
  </connection>
</connections>
</file>

<file path=xl/sharedStrings.xml><?xml version="1.0" encoding="utf-8"?>
<sst xmlns="http://schemas.openxmlformats.org/spreadsheetml/2006/main" count="11616" uniqueCount="865">
  <si>
    <t>Beskrivelse av skala tilstandsgrader bygningsmessig tilstand:</t>
  </si>
  <si>
    <t>Formatering elevtallsutvikling</t>
  </si>
  <si>
    <t>-</t>
  </si>
  <si>
    <t>Ikke vurdert/ikke aktuelt.</t>
  </si>
  <si>
    <t>↑</t>
  </si>
  <si>
    <t>TG0</t>
  </si>
  <si>
    <t>Ingen avvik. Meget god tilstand, ingen behov for utbedring - tilsvarende nybygg.</t>
  </si>
  <si>
    <t>→</t>
  </si>
  <si>
    <t>TG1</t>
  </si>
  <si>
    <t>Mindre avvik. God tilstand. Kun mindre slitasje og elde. Ingen behov for utbedring.</t>
  </si>
  <si>
    <t>↓</t>
  </si>
  <si>
    <t>TG2</t>
  </si>
  <si>
    <t xml:space="preserve">Vesentlige avvik. Utilfredsstillende tilstand. Behov for vedlikehold, mindre utskiftninger. </t>
  </si>
  <si>
    <t>TG3</t>
  </si>
  <si>
    <t xml:space="preserve">Stort eller alvorlig avvik. Dårlig tilstand. Behov for omfattende utbedringer, utskiftninger. </t>
  </si>
  <si>
    <t>Formatering vedlikeholdskategori</t>
  </si>
  <si>
    <t>A</t>
  </si>
  <si>
    <t>Beskrivelse av skala egnethetsvurdering pedagogisk funksjonalitet:</t>
  </si>
  <si>
    <t>B</t>
  </si>
  <si>
    <t>C</t>
  </si>
  <si>
    <t>EG0</t>
  </si>
  <si>
    <t xml:space="preserve">Skoleanlegget har svært god funksjonell egnethet.
</t>
  </si>
  <si>
    <t>D</t>
  </si>
  <si>
    <t>EG1</t>
  </si>
  <si>
    <t xml:space="preserve">Skoleanlegget har god funksjonell egnethet.
</t>
  </si>
  <si>
    <t>EG2</t>
  </si>
  <si>
    <t xml:space="preserve">Skoleanlegget har dårlig funksjonell egnethet.
</t>
  </si>
  <si>
    <t>Formatering svar Midlertidig bygg/brakke</t>
  </si>
  <si>
    <t>EG3</t>
  </si>
  <si>
    <t xml:space="preserve">Skoleanlegget har svært dårlig funksjonell egnethet.
</t>
  </si>
  <si>
    <t>Nei</t>
  </si>
  <si>
    <t>Beskrivelse skala kapasitetsutnyttelse læringsarealer:</t>
  </si>
  <si>
    <t>70-79 %</t>
  </si>
  <si>
    <t>Skolen har ledig kapasitet med dagens elevtall</t>
  </si>
  <si>
    <t xml:space="preserve">80-89 % </t>
  </si>
  <si>
    <t>Skolen er godt utnyttet med dagens elevtall.</t>
  </si>
  <si>
    <t>Over 90 %</t>
  </si>
  <si>
    <t>Skolen er fullt utnyttet med dagens elevtall.</t>
  </si>
  <si>
    <t>Beskrivelse skala uteoppholdsareal:</t>
  </si>
  <si>
    <t>God</t>
  </si>
  <si>
    <t>Skolen har god arealtilgang med dagens elevtall.</t>
  </si>
  <si>
    <t>Mangelfullt</t>
  </si>
  <si>
    <t>Skolen har mangelfull arealtilgang med dagens elevtall.</t>
  </si>
  <si>
    <t>For lite</t>
  </si>
  <si>
    <t>Skolen har for lite arealtilgang med dagens elevtall.</t>
  </si>
  <si>
    <t>Formatering svar Pågående tiltak</t>
  </si>
  <si>
    <t xml:space="preserve">Ja </t>
  </si>
  <si>
    <t>Formatering svar Behov for strakstiltak</t>
  </si>
  <si>
    <t>Ja</t>
  </si>
  <si>
    <t>Vurdering av funksjonell egnethet</t>
  </si>
  <si>
    <t>Tema</t>
  </si>
  <si>
    <t>Funksjonell egnethet elevfunksjoner</t>
  </si>
  <si>
    <t>Skolen har tilgang til alle funksjoner. Arealene er velfungerende og har tilstrekkelig størrelse.</t>
  </si>
  <si>
    <t>Skolen har tilgang til de fleste funksjoner. Arealene er hovedsakelig velfungerende og har hovedsakelig tilstrekkelig størrelse.</t>
  </si>
  <si>
    <t>Skolen har mangler flere funksjoner. Arealene fungerer dårlig/eller er for små til å oppfylle sin funksjon.</t>
  </si>
  <si>
    <t>Skolen har mangler flere viktige funksjoner. Arealene fungerer svært dårlig/eller er for små til å oppfylle sin funksjon.</t>
  </si>
  <si>
    <t>Funksjonell egnethet - Trinnarealer og SFO</t>
  </si>
  <si>
    <t>Skolen har tilgang til alle funksjoner i trinnarealene som kreves for elevene (trinnrom /klasserom, grupperom/ fellesrom og garderober, samt SFO-areal). Arealene er velfungerende med tilstrekkelig størrelse.</t>
  </si>
  <si>
    <t>Skolen har tilgang til de fleste funksjoner i trinnarealene som kreves for elevene (trinnrom /klasserom, grupperom/ fellesrom og garderober, samt SFO-areal). Arealene er hovedsakelig velfungerende med tilstrekkelig størrelse.</t>
  </si>
  <si>
    <t>Skolen mangler en eller flere funksjoner i trinnarealene som kreves for elevene (trinnrom /klasserom, grupperom/ fellesrom og garderober, samt SFO-areal). Arealene fungerer dårlig/eller er for små til å oppfylle sin funksjon.</t>
  </si>
  <si>
    <t>Skolen mangler flere viktige funksjoner i trinnarealene som kreves for elevene (trinnrom, grupperom, fellesrom og garderober, samt SFO-areal). Arealene fungerer svært dårlig/eller er for små til å oppfylle sin funksjon.</t>
  </si>
  <si>
    <t>Funksjonell egnethet - Spesialiserte lærings-arealer og fellesarealer</t>
  </si>
  <si>
    <t>Skolen har tilgang til alle funksjoner i spesialrom og fellesareal. Arealene er velfungerende med tilstrekkelig størrelse.</t>
  </si>
  <si>
    <t>Skolen har tilgang til de fleste funksjoner i spesialrom og fellesareal. Arealene er hovedsakelig velfungerende med tilstrekkelig størrelse.</t>
  </si>
  <si>
    <t>Skolen mangler en eller flere funksjoner i spesialrom og fellesareal. Arealene fungerer dårlig/eller er for små til å oppfylle sin funksjon.</t>
  </si>
  <si>
    <t>Skolen mangler flere viktige funksjoner i spesialrom og fellesareal. Arealene fungerer svært dårlig/eller er for små til å oppfylle sin funksjon.</t>
  </si>
  <si>
    <t>Funksjonell egnethet - Logistikk og sammen-heng</t>
  </si>
  <si>
    <t>Det er gode sammenhenger mellom funksjoner i trinnarealene som klasserom, grupperom, fellesareal og garderobe. Det er korte innvendige avstander mellom fellesfunksjoner/spesialrom og trinnarealer. Det er enkel og kort avstand mellom trinnarealer og utearealer som er tilpasset aldersgruppen.</t>
  </si>
  <si>
    <t>Det er hovedsakelig gode sammenhenger mellom funksjoner i trinnarealene som klasserom, grupperom, fellesareal og garderobe. Det er hovedsakelig kort innvendige avstander mellom fellesfunksjoner/spesialrom og trinnarealer. Det er hovedsakelig enkel og kort avstand mellom trinnarealer og utearealer som er tilpasset aldersgruppen.</t>
  </si>
  <si>
    <t>Det er mindre gode sammenhenger mellom funksjoner i trinnarealene som klasserom, grupperom, fellesareal og garderobe. Det er lengre avstander og/eller ikke innvendige koblinger mellom fellesfunksjonene/ spesialrom og trinnarealer. Det er ikke enkel og ikke kort avstand mellom trinnarealer og utearealer som er tilpasset aldersgruppen.</t>
  </si>
  <si>
    <t>Det er dårlig og uoversiktlig sammenheng mellom funksjoner i trinnarealene som klasserom, grupperom, fellesareal og garderobe. Det er svært lange avstander og/eller ikke innvendige koblinger mellom fellesfunksjoner/ spesialrom og trinnarealer. Det er ikke enkel og ikke kort avstand mellom trinnarealer og utearealer som er tilpasset aldersgruppen.</t>
  </si>
  <si>
    <t>Funksjonell egnethet ansattfunksjoner</t>
  </si>
  <si>
    <t>Skolen har mangler flere funksjoner. Arealene fungerer dårlig/eller er for små til å oppfylle sine funksjoner.</t>
  </si>
  <si>
    <t>Skolen har mangler flere viktige funksjoner. Arealene fungerer svært dårlig/eller er for små til å oppfylle sine funksjoner.</t>
  </si>
  <si>
    <t>Funksjonell egnethet -Personalareal og kontorer</t>
  </si>
  <si>
    <t>Det er tilstrekkelig antall kontorer til administrasjon og elevtjeneste. Det er tilstrekkelig areal til personalfunksjoner som personalrom og garderobe. Funksjonene er velfungerende med tilstrekkelig størrelse.</t>
  </si>
  <si>
    <t>Det mangler ett kontor til administrasjon og elevtjeneste. Det er hovedsakelig tilstrekkelig areal til personalfunksjoner som personalrom og garderobe. Funksjonene er hovedsakelig velfungerende med tilstrekkelig størrelse.</t>
  </si>
  <si>
    <t xml:space="preserve">Det mangler flere kontor til administrasjon og elevtjeneste. Det er ikke tilstrekkelig areal til personalfunksjoner som personalrom og garderobe. Funksjonene fungerer dårlig eller er for små til å oppfylle sin funksjon. </t>
  </si>
  <si>
    <t xml:space="preserve">Det mangler mange kontor til administrasjon og elevtjeneste. Det mangler flere personalfunksjoner som personalrom og garderobe. Funksjonene fungerer svært dårlig eller er for små til å oppfylle sin funksjon. </t>
  </si>
  <si>
    <t>Funksjonell egnethet -Lærerarbeidsplasser</t>
  </si>
  <si>
    <t>Det er tilstrekkelig areal til lærerarbeidsplasser. Funksjonene er velfungerende med tilstrekkelig størrelse.</t>
  </si>
  <si>
    <t>Det er hovedsakelig tilstrekkelig areal til lærerarbeidsplasser. Funksjonene er hovedsakelig velfungerende med tilstrekkelig størrelse.</t>
  </si>
  <si>
    <t xml:space="preserve">Det er ikke tilstrekkelig med areal til lærerarbeidsplasser. Funksjonene fungerer dårlig eller er for små til å oppfylle sin funksjon. </t>
  </si>
  <si>
    <t xml:space="preserve">Det er svært lite areal til lærerarbeidsplasser. Funksjonene fungerer svært dårlig eller er for små til å oppfylle sin funksjon. </t>
  </si>
  <si>
    <t>Funksjonell egnethet - Inneklima</t>
  </si>
  <si>
    <t>Inneklimaet på skolen oppleves som svært godt, og det er ingen utfordringer mtp. lyd, lys, luft etc.</t>
  </si>
  <si>
    <t>Inneklimaet på skolen oppleves hovedsakelig som godt, og det er få utfordringer mtp. lyd, lys, luft etc.</t>
  </si>
  <si>
    <t>Inneklimaet på skolen oppleves som mindre godt, og det er en del utfordringer mtp. lyd, lys, luft etc.</t>
  </si>
  <si>
    <t>Inneklimaet på skolen oppleves som dårlig, og det er store utfordringer mtp. lyd, lys, luft etc.</t>
  </si>
  <si>
    <t>Funksjonell egnethet - SAMLET VURDERING</t>
  </si>
  <si>
    <t>Skoleanlegget har svært god funksjonell egenhet og ingen mangler.</t>
  </si>
  <si>
    <t>Skoleanlegget har god funksjonell egenhet og få mangler.</t>
  </si>
  <si>
    <t>Skoleanlegget har dårlig funksjonell egenhet og en del mangler.</t>
  </si>
  <si>
    <t>Skoleanlegget har svært dårlig funksjonell egenhet og store mangler.</t>
  </si>
  <si>
    <t>Vurdering av bygningsmessig tilstand</t>
  </si>
  <si>
    <t>Bygningsmessig tilstand BYGG</t>
  </si>
  <si>
    <t>Ingen avvik. Meget god tilstand uten feil og mangler, ingen behov for utbedring - tilsvarende nybygg.</t>
  </si>
  <si>
    <t>Mindre avvik. God tilstand. Noe mindre slitasje og elde fra etableringstidspunkt. Ingen behov for utbedring. Gjeldende regelverk er ivaretatt.</t>
  </si>
  <si>
    <t>Vesentlige avvik. Feil og mangler og/eller avvik fra gjeldende regelverk som krever teknisk utbedring i form av vedlikehold og mindre utskiftinger.</t>
  </si>
  <si>
    <t>Store eller alvorlig avvik. Omfattende skader, feil, mangler, slitasje og/eller funksjonssvikt. Stort behov for utbedring og utskiftinger. Avvik fra gjeldende regelverk.</t>
  </si>
  <si>
    <t>Utvendig kledning og overflater</t>
  </si>
  <si>
    <t xml:space="preserve">Ingen skader, kun mindre slitasje fra nybyggstandard. </t>
  </si>
  <si>
    <t>Noe avflassing / små riss på overflatebehandling. Ingen tegn til råte / korrosjon.</t>
  </si>
  <si>
    <t>Oppsprukket treverk og tegn til begynnende råte/korrosjon. Tegn til frostsprengning/avskalling. Delvis behov for oppgradering/ utskifting.</t>
  </si>
  <si>
    <t>Store skader, riss, sprekker, råte, avskalling etc. Stort behov for utskifting/ oppgradering/ rehabilitering</t>
  </si>
  <si>
    <t>Ytterdører og vinduer</t>
  </si>
  <si>
    <t>Ingen skader, kun mindre slitasje fra nybyggstandard. God tetthet.</t>
  </si>
  <si>
    <t>Noe avflassing på overflatebehandling. Ingen tegn på råte/korrosjon</t>
  </si>
  <si>
    <t>Oppsprukket treverk og tegn til begynnende råte. Stedvis luftlekkasjer. Delvis behov for oppgradering/ utskifting.</t>
  </si>
  <si>
    <t>Store skader, utettheter, sprekkdannelse og/eller råte i karm/ramme, stedvis punkterte ruter, dårlige hengsler etc. behov for utskifting.</t>
  </si>
  <si>
    <t>Innvendig kledning og overflater</t>
  </si>
  <si>
    <t>Ingen skader, kun mindre slitasje fra nybyggstandard. Ingen skjevheter eller ujevnheter. Jevne, fine overflater.</t>
  </si>
  <si>
    <t>Begynnende tydelig slitasje. Noe avflassing / små riss. Slitasje i trafikkerte arealer.</t>
  </si>
  <si>
    <t>Punktvis sterk slitasje/ sprekker. Behov for periodisk vedlikehold</t>
  </si>
  <si>
    <t>Store skader og omfattende slitasje. Behov for omfattende oppussing og rehabilitering/ utskifting.</t>
  </si>
  <si>
    <t>Innvendig overflate gulv</t>
  </si>
  <si>
    <t>Innvendig overflate himling</t>
  </si>
  <si>
    <t>Innerdører og innvendige glassfelt</t>
  </si>
  <si>
    <t>Ingen skader, kun mindre slitasje fra nybyggstandard. Jevne, fine overflater.</t>
  </si>
  <si>
    <t>Begynnende tydelig slitasje. Noe avflassing / små riss. Slitasje i trafikkerte arealer. Funksjonen er godt ivaretatt.</t>
  </si>
  <si>
    <t>Punktvis sterk slitasje/ sprekker. Behov for periodisk vedlikehold. Oppsprukket treverk. Delvis behov for utskifting.</t>
  </si>
  <si>
    <t>Store skader, utettheter, sprekkdannelse og/eller råte i karm/ramme, stedvis punkterte ruter, dårlige hengsler etc. behov for utskifting. Strever med å ivareta funksjonen.</t>
  </si>
  <si>
    <t>Yttertak</t>
  </si>
  <si>
    <t>Ingen skader, kun mindre slitasje/aldring fra nybyggstandard. God utforming i tekning og beslag i tilslutninger til gjennomføringer, piper, takrenner etc. God avrenning mot renne/sluk.</t>
  </si>
  <si>
    <t>Begynnende mosegroing. Små/lite tegn til slitasje på tekking/deformasjoner på renner/avløp/beslag.</t>
  </si>
  <si>
    <t>Klare tegn til begynnende skader i tekking. Lekkasjer i nedløpsrør og renner. Omfattende mosevekst. Behov for periodisk vedlikehold.</t>
  </si>
  <si>
    <t>Store skader i tekningen, lekkasje, brudd i nedløpsrør. Tette sluk etc. Krav til rehabilitering/utskifting</t>
  </si>
  <si>
    <t>Fast inventar</t>
  </si>
  <si>
    <t>Få skader og ok standard. Noe slitasje. Delvis behov for løpende reparasjoner/ vedlikehold.</t>
  </si>
  <si>
    <t>Slitt og en del skader. Umoderne og behov for oppgradering.</t>
  </si>
  <si>
    <t>Omfattende skader og slitasje. Utidsmessig og lite funksjonelt. Behov for utskifting.</t>
  </si>
  <si>
    <t>Bygnings-messig tilstand VVS</t>
  </si>
  <si>
    <t>Sanitæranlegg</t>
  </si>
  <si>
    <t>Bunnledninger, ledningsnett, armatur og utstyr i tilnærmet nybyggkvalitet. Gjenstående levetid tilnærmet som nytt anlegg. Rom og sone-regulering. Restkapasitet. Flere energikilder.</t>
  </si>
  <si>
    <t>Nyere anlegg med begynnende slitasje, men godt ivaretatt. Ingen tegn til lekkasjer eller annet negativt. God kapasitet.</t>
  </si>
  <si>
    <t xml:space="preserve">Eldre, slitte anlegg, løpende ivaretatt med utskifting av deler med kortere levetider. Tegn til underkapasitet og lekkasjer. </t>
  </si>
  <si>
    <t xml:space="preserve">Svært gamle anlegg som har overskredet forventet levetid og uten noen utskiftinger. Stort behov for utskifting/ oppgradering. </t>
  </si>
  <si>
    <t>Varmeanlegg</t>
  </si>
  <si>
    <t>ledningsnett, armatur og utstyr i god stand og tilnærmet nybyggkvalitet. Gjenstående levetid tilnærmet som nytt anlegg. Rom og sone-regulering. Restkapasitet. Flere energikilder.</t>
  </si>
  <si>
    <t>Nyere anlegg, med begynnende slitasje. Sone-regulering. Ingen tegn til lekkasjer eller annet negativt. God kapasitet.</t>
  </si>
  <si>
    <t>Eldre, slitte anlegg, løpende ivaretatt med utskifting av deler med kortere levetider. Tegn til underkapasitet og lekkasjer. Ingen rom eller sone-regulering.</t>
  </si>
  <si>
    <t>Svært gamle anlegg eller anlegg uten noen utskiftinger. Stort behov for utskifting/ oppgradering.  </t>
  </si>
  <si>
    <t>Brannslukking</t>
  </si>
  <si>
    <t>Anlegget er moderne og i meget god stand iht. forskriftskrav.</t>
  </si>
  <si>
    <t>Anlegget i god stand og tilfredsstiller forskriftskrav.</t>
  </si>
  <si>
    <t>Eldre anlegg med behov for oppgradering/utskifting av enkeltkomponenter.</t>
  </si>
  <si>
    <t>Tilfredsstiller ikke forskriftskrav.</t>
  </si>
  <si>
    <t>Ventilasjons-anlegg</t>
  </si>
  <si>
    <t>Nyere anlegg i meget god stand. Ingen driftsstans. Kapasitet iht funksjonskrav (og evt. restkapasitet) og stor energifleksibilitet. Tilstrekkelig filtrering, god fordeling og uten trekk. Gjenvinningsanlegg.</t>
  </si>
  <si>
    <t>Nyere anlegg. Fungerer tilfredsstillende. Få/ingen driftsstans. Kapasitet iht forskriftskrav og en viss grad av energifleksibilitet. Tilstrekkelig filtrert og lavt forurensingsnivå. Noe trekk som følge av luftfordelingsprinsipp og utforming. Har gjenvinningsanlegg.</t>
  </si>
  <si>
    <t>Eldre anlegg. Fungerer ikke tilfredsstillende, enkelte driftsstans. Feil luftfordelingsprinsipp/utforming forårsaker trekk. Behov for delvis oppgradering og utskifting. Tegn til underkapasitet.</t>
  </si>
  <si>
    <t xml:space="preserve">Mangler anlegg, men har behov. Evt. anlegg eldre enn 25 år. Hyppige driftsstans og stor sannsynlighet for funksjonssvikt.. Kapasitet ikke iht. forskriftskrav. Ikke tilstrekkelig filtrering. Ingen energifleksibilitet. Krav til utskifting. </t>
  </si>
  <si>
    <t>Bygnings-messig tilstand ELEKTRO</t>
  </si>
  <si>
    <t>Generelt el. utstyr / fordelings-utstyr</t>
  </si>
  <si>
    <t xml:space="preserve">Bæresystemer, jording etc. i meget god stand. Inntaks- og stigeledninger, hoved- og underfordelinger i meget god stand. Tilnærmet nytt anlegg. Bra reservekapasitet / tilstrekkelig dimensjonert i forhold til dagens behov. </t>
  </si>
  <si>
    <t xml:space="preserve">Nyere anlegg. Nødvendig dokumentasjon på jording. Ok reservekapasitet / tilstrekkelig dimensjonert i forhold til dagens behov. </t>
  </si>
  <si>
    <t>Eldre anlegg uten dokumentasjon mht. jording. Enkelte bæresystemer i dårlig stand og lite reservekapasitet. Kortslutningsnivåer og stigeledninger bør dokumenteres. Enkelte stige-kabler og brytere virker underdimensjonert i forhold til dagens behov.</t>
  </si>
  <si>
    <t>Gammelt anlegg. Stort behov for utskifting /oppgradering. Nødvendige målinger bør utføres. Tegn til underkapasitet.</t>
  </si>
  <si>
    <t>Belysning</t>
  </si>
  <si>
    <t>Kursopplegg, belysningsutstyr, brytere etc. i meget god stand. Tilnærmet nytt anlegg.</t>
  </si>
  <si>
    <t>Anleggene fremstår med meget god kvalitet og tilfredsstiller forskrifts- og funksjonskrav.</t>
  </si>
  <si>
    <t>Lysanlegget er umoderne og gir generelt dårlige lysnivåer og en del blending. Behov for delvis oppgradering / utskifting.</t>
  </si>
  <si>
    <t xml:space="preserve">Gammelt anlegg. Stort behov for utskifting /oppgradering. </t>
  </si>
  <si>
    <t>Nødlys</t>
  </si>
  <si>
    <t>Kursopplegg, nødlys- og ledelys i meget god stand. Tilnærmet nytt anlegg.</t>
  </si>
  <si>
    <t xml:space="preserve">Nødlysanlegget tilfredsstiller ikke forskriftskrav. Behov for delvis oppgradering / utskifting. </t>
  </si>
  <si>
    <t>Brannvarslings-anlegg</t>
  </si>
  <si>
    <t>Bæresystemer og fordelinger i meget god stand og god reservekapasitet. Tilnærmet nytt anlegg. Kursopplegg og utstyr i meget god stand og tilnærmet nytt.</t>
  </si>
  <si>
    <t>Moderne anlegg. Tilstrekkelig reservekapasitet og tilfredsstillende driftssikkerhet. Tilfredsstiller funksjonskrav.</t>
  </si>
  <si>
    <t>Eldre anlegg med lite reservekapasitet og umoderne teknologi. Behov for oppgradering av enkelte anleggstyper.</t>
  </si>
  <si>
    <t xml:space="preserve">Gammelt anlegg. For liten kapasitet, utidsmessig og behov for oppgradering/ utskifting. </t>
  </si>
  <si>
    <t>Adgangs-kontroll/ innbrudds-alarm</t>
  </si>
  <si>
    <t>El. varme / solceller / kraftproduksjon</t>
  </si>
  <si>
    <t>Kursopplegg, varmeovner, elektrisk varmeanlegg og andre kraftproduserende anlegg er i meget god stand. Tilnærmet nytt anlegg.</t>
  </si>
  <si>
    <t> Anleggene fremstår med meget god kvalitet og tilfredsstiller forskrifts- og funksjonskrav.</t>
  </si>
  <si>
    <t>Eldre elektrisk varmeanlegg med dårlig reguleringsmulighet. Behov for delvis oppgradering / utskifting. Stor slitasje. Dårlig kapasitet.</t>
  </si>
  <si>
    <t>Gammelt anlegg. Stort behov for utskifting /oppgradering.</t>
  </si>
  <si>
    <t>Bygningsmessig tilstand Ekom og automatisering</t>
  </si>
  <si>
    <t>SD-anlegg og annen automasjon</t>
  </si>
  <si>
    <t xml:space="preserve">Alle kurser, sentralutstyr, sensorer og installasjoner for kommunikasjon m.m. er i svært god stand og er tilnærmet nytt anlegg. </t>
  </si>
  <si>
    <t>Moderne anlegg, hvor det er lite feil eller mangler for kurser, sentralutstyr, sensorer og installasjoner for kommunikasjon m.m. Tilstrekkelig reservekapasitet og tilfredsstillende driftssikkerhet.</t>
  </si>
  <si>
    <t xml:space="preserve">Eldre anlegg med en del feil og mangler for kurser, sentralutstyr, sensorer og installasjoner for kommunikasjon m.m. Lite reservekapasitet, umoderne teknologi og et noe ustabilt anlegg. Behov for oppgradering av enkeltkomponenter. </t>
  </si>
  <si>
    <t xml:space="preserve">Gammelt anlegg med en rekke feil og mangler for store deler av anlegget. Stor risiko for funksjonssvikt. For liten kapasitet, utidsmessig og behov for oppgradering/ utskifting. </t>
  </si>
  <si>
    <t>Bygningsmessig tilstand Heis</t>
  </si>
  <si>
    <t xml:space="preserve">Heiser av nyere dato i meget god stand, driftssikker. HC-tilpasset. God kapasitet. </t>
  </si>
  <si>
    <t xml:space="preserve">Heiser av litt eldre dato, men gjennomførte service som gir god stand, driftssikker. HC-tilpasset med mindre avvik. Tilstrekkelig kapasitet. </t>
  </si>
  <si>
    <t xml:space="preserve">Heiser av eldre dato, men gjennomførte service som gir god stand, noe usikker drift og feil og mangler som krever utbedring. Ikke HC-tilpasset. Tegn til underkapasitet. </t>
  </si>
  <si>
    <t>Heis over 30 år. Stor risiko for driftsstans. Ikke HC-tilpasset. For liten kapasitet. Bør skiftes.</t>
  </si>
  <si>
    <t>Bygningsmessig tilstand SAMLET VURDERING</t>
  </si>
  <si>
    <t>Vurdering av uteareal</t>
  </si>
  <si>
    <t>Utendørs oppholds-areal – egnethet og tilstand</t>
  </si>
  <si>
    <t>Ingen avvik. Meget god egnethet og tilstand. Ingen behov for utbedring. </t>
  </si>
  <si>
    <t>Mindre avvik. God egnethet og tilstand. Kun mindre mangler eller behov for enkelte utbedringer.</t>
  </si>
  <si>
    <t xml:space="preserve">Vesentlig avvik. Utilfredsstillende egnethet og/eller tilstand. Behov for utbedring og oppgradering. </t>
  </si>
  <si>
    <t xml:space="preserve">Dårlig egnethet og/eller tilstand. Mange eller alvorlige mangler. Behov for omfattende utbedring og oppgradering. </t>
  </si>
  <si>
    <t>Egnet leke- og aktivitets-tilbud</t>
  </si>
  <si>
    <t>Ingen avvik. Inneholder alle nødvendige funksjoner for en skolegård.</t>
  </si>
  <si>
    <t>Mindre avvik. Inneholder de fleste nødvendige funksjoner for en skolegård.</t>
  </si>
  <si>
    <t>Vesentlig avvik. Mangler endel nødvendige funksjoner for en skolegård.</t>
  </si>
  <si>
    <t>Mange eller alvorlige avvik. Mangler flere nødvendige funksjoner for en skolegård</t>
  </si>
  <si>
    <t>Tilstand</t>
  </si>
  <si>
    <t>Meget god tilstand. Ingen behov for endring og utbedring. Tilsvarende nytt anlegg.</t>
  </si>
  <si>
    <t>God tilstand. Kun mindre slitasje og få mangler. Behov for enkelte utbedringer på sikt.</t>
  </si>
  <si>
    <t xml:space="preserve">Mangelfull tilstand. Behov for utbedring og oppgradering. </t>
  </si>
  <si>
    <t xml:space="preserve">Dårlig tilstand og omfattende mangler. Behov for omfattende utbedring og oppgradering. </t>
  </si>
  <si>
    <t>Øvrig uteareal - andre forhold</t>
  </si>
  <si>
    <t>Adkomst, parkering bil og sykler m.m.</t>
  </si>
  <si>
    <t>Meget god tilstand. Ingen behov for endring og utbedring.</t>
  </si>
  <si>
    <t>Mindre avvik. Kun få mangler eller behov for utbedringer.</t>
  </si>
  <si>
    <t>Vesentlig avvik og mangler. Behov for utbedring og oppgradering.</t>
  </si>
  <si>
    <t>Mange avvik eller alvorlig mangler. Behov for større utbedring og oppgradering.</t>
  </si>
  <si>
    <t>Utendørs drenering, overvann, fast dekke, kanter, terreng m.m.</t>
  </si>
  <si>
    <t>Utendørs konstruk-sjoner og tekniske anlegg</t>
  </si>
  <si>
    <t xml:space="preserve">Nyere anlegg i meget god stand og god kapasitet. </t>
  </si>
  <si>
    <t xml:space="preserve">Nyere anlegg med god kvalitet og med tilfredsstillende kapasitet og funksjoner. </t>
  </si>
  <si>
    <t xml:space="preserve">Eldre anlegg med behov for noe oppgradering. </t>
  </si>
  <si>
    <t>Gammelt anlegg med stort behov for utskifting / oppgradering. For liten kapasitet.</t>
  </si>
  <si>
    <t>Vurdering av universell utforming skolebygg</t>
  </si>
  <si>
    <t>Funksjonell egnethet - Universell utforming og tilgjengelig-het</t>
  </si>
  <si>
    <t xml:space="preserve">Skoleanlegget er universelt utformet iht. TEK17. Det er enkelt å finne frem og orientere seg i bygget både for interne og eksterne brukere. Det er heis og universell tilgjengelighet til alle plan. Det er døråpnere på alle dører i hoved kommunikasjonsvei. Visuell og taktil oppmerking er ivaretatt på elementer som krever dette. Det er tilgjengelige HCWC iht. krav. </t>
  </si>
  <si>
    <t xml:space="preserve">Skoleanlegget er hovedsakelig universelt utformet. Det er i enkelt å finne frem og orientere seg i bygget både for interne og eksterne brukere. Det er heis og universell tilgjengelighet til alle plan. Det er i all hovedsak døråpnere på hoveddører / i hoved kommunikasjonsvei. Visuell og taktil merking er ivaretatt på de fleste elementer som krever dette. Det er tilgjengelige HCWC iht. krav. Det er kun ett fåtall mindre avvik. </t>
  </si>
  <si>
    <t xml:space="preserve">Skoleanlegget har mangler mtp. universell utforming. Det er ikke enkelt å finne frem og orientere seg i bygget verken for interne og eksterne brukere. Det er heis, men ikke til alle plan. Det mangler en del døråpnere. Visuell og taktil merking mangler for noen elementer eller er mangelfullt utført. Det er tilgjengelige HCWC, men enkelte av disse har større mangler. Det er flere vesentlige avvik. </t>
  </si>
  <si>
    <t>Skoleanlegget har flere store mangler mtp. universell utforming. Det er ikke enkelt å finne frem og orientere seg i bygget verken for interne og eksterne brukere. Det er ikke heis, eller denne har flere store mangler. Det er ikke installert døråpnere. Visuell og taktil merking mangler i all hovedsak for de fleste elementer. Det er ikke installert HCWC i alle plan med toaletter. Det er flere alvorlige avvik.</t>
  </si>
  <si>
    <t>Heis</t>
  </si>
  <si>
    <t>Meget godt universelt tilrettelagt. Ingen behov for endring og utbedring</t>
  </si>
  <si>
    <t xml:space="preserve">Mindre avvik eller små mangler.  Kun behov for å utbedre enkelte universelle mangler. </t>
  </si>
  <si>
    <t>Vesentlig avvik og mangelfullt universelt tilrettelagt. Behov for utbedringer og oppgradering</t>
  </si>
  <si>
    <t>Mange avvik og alvorlig mangelfullt universelt tilrettelagt. Behov for større utbedring og oppgradering.</t>
  </si>
  <si>
    <t>Hoved-inngangsparti</t>
  </si>
  <si>
    <t>Kommunikasjonsvei og tilgjengelig-het til hovedfunksjoner i bygget</t>
  </si>
  <si>
    <t>Bad og toalett</t>
  </si>
  <si>
    <t>Dører</t>
  </si>
  <si>
    <t>Trapp og rampe</t>
  </si>
  <si>
    <t>Brukervennlighet</t>
  </si>
  <si>
    <t>Vurdering av universell utforming uteareal</t>
  </si>
  <si>
    <t>Universell utforming og tilgjengelighet uteareal</t>
  </si>
  <si>
    <t>Ingen avvik. Utendørsanlegget er universelt utformet i henhold til gjeldende lovverk. Tilsvarende nytt anlegg.</t>
  </si>
  <si>
    <t>Mindre avvik. Utendørsanlegget har små mangler i forhold til lovverk om universell utforming.</t>
  </si>
  <si>
    <t xml:space="preserve">Vesentlig avvik. Mangelfull tilstand. Behov for flere utbedringer for å imøtekomme krav i lovverk om universell utforming utendørs. </t>
  </si>
  <si>
    <t xml:space="preserve">Mange eller alvorlige avvik. Dårlig tilstand. Behov for omfattende utbedringer for å imøtekomme krav i lovverk om universell utforming utendørs. </t>
  </si>
  <si>
    <t>Gangadkomster bygg og uteområdet</t>
  </si>
  <si>
    <t>Gangadkomst/ganglinjer fra kjørbar vei til byggverk /opparbeidet uteareal</t>
  </si>
  <si>
    <t>Parkeringsplass og oppstillingsareal</t>
  </si>
  <si>
    <t>Trapp i uteareal</t>
  </si>
  <si>
    <t>Opparbeidet uteareal</t>
  </si>
  <si>
    <t>Mange avvik og alvorlig mangelfullt universelt tilrettelagt. Behov for større utbedring og oppgradering,</t>
  </si>
  <si>
    <t>Skolenavn</t>
  </si>
  <si>
    <t>Skoletype</t>
  </si>
  <si>
    <t>Elevtall 2023/24 (GSI)</t>
  </si>
  <si>
    <t>Flyfoto (lenke)</t>
  </si>
  <si>
    <t>Bruttoareal bygg</t>
  </si>
  <si>
    <t>Tomteareal</t>
  </si>
  <si>
    <t>Samlet tilgjengelig, brukbart uteoppholdsareal</t>
  </si>
  <si>
    <t>Uteoppholdsareal på tomten</t>
  </si>
  <si>
    <t>Tilleggsareal (friområde, idrett, uregulert)</t>
  </si>
  <si>
    <t>Byggeår</t>
  </si>
  <si>
    <t>Rehabilitert/påbygg år</t>
  </si>
  <si>
    <t>Midlertidig bygg/brakke</t>
  </si>
  <si>
    <t>Vedlikeholdskategori bygg</t>
  </si>
  <si>
    <t>Planlagt/pågående tiltak</t>
  </si>
  <si>
    <t>Vurdert funksjonell kapasitet (90 % utnyttelse)</t>
  </si>
  <si>
    <t>Vurdert maksimal teoretisk kapasitet (100% utnyttelse)</t>
  </si>
  <si>
    <t>Kapasitetesutnyttelse læringsarealer 2022/23</t>
  </si>
  <si>
    <t>Størrelse uteoppholdsareal 2022/23</t>
  </si>
  <si>
    <t>Samlet tilgjengelig, brukbart uteoppholdsareal pr elev 2022/23</t>
  </si>
  <si>
    <t>Elevtalls-utvikling trend</t>
  </si>
  <si>
    <t>Funksjonell egnethet elev funksjoner</t>
  </si>
  <si>
    <t xml:space="preserve">Funksjonell egnethet - Trinnarealer </t>
  </si>
  <si>
    <t>Funksjonell egnethet - Spesialiserte læringsarealer og fellesarealer</t>
  </si>
  <si>
    <t>Funksjonell egnethet - Logistikk og sammenheng</t>
  </si>
  <si>
    <t>Funksjonell egnethet ansatt-funksjoner</t>
  </si>
  <si>
    <t>Funksjonell egnethet -Inneklima</t>
  </si>
  <si>
    <t>Funksjonell egnethet - samlet vurdering</t>
  </si>
  <si>
    <t>Bygningsmessig tilstand VVS</t>
  </si>
  <si>
    <t>Ventilasjonsanlegg</t>
  </si>
  <si>
    <t>Bygningsmessig tilstand ELEKTRO</t>
  </si>
  <si>
    <t>Generelt el. utstyr / fordelingsutstyr</t>
  </si>
  <si>
    <t>Brannvarslingsanlegg</t>
  </si>
  <si>
    <t>Adgangskontroll/innbruddsalarm</t>
  </si>
  <si>
    <t>Bygnings-messig tilstand samlet vurdering</t>
  </si>
  <si>
    <t>Uteoppholdsareal – egnethet og tilstand</t>
  </si>
  <si>
    <t>Egnet leke- og aktivitetstilbud</t>
  </si>
  <si>
    <t>Utendørs konstruksjoner og tekniske anlegg</t>
  </si>
  <si>
    <t>Universell utforming og tilgjengelighet skolebygg</t>
  </si>
  <si>
    <t>Hovedinngangsparti</t>
  </si>
  <si>
    <t>Kommunikasjonsvei og tilgjengelighet til hovedfunksjoner i bygget</t>
  </si>
  <si>
    <t>Parkeringsplass og oppstilliingsareal</t>
  </si>
  <si>
    <t>Sum alle skoler</t>
  </si>
  <si>
    <t>Gjennomsnitt alle skoler</t>
  </si>
  <si>
    <t>Elevtall 2022/23 (GSI)</t>
  </si>
  <si>
    <t>Kapasitetsutnyttelse læringsarealer 2022/23</t>
  </si>
  <si>
    <t>Elevtallsutvikling trend</t>
  </si>
  <si>
    <t>Funksjonell egnethet elev og ansattfunksjoner</t>
  </si>
  <si>
    <t>Bygningsmessig tilstand samlet vurdering</t>
  </si>
  <si>
    <t>Universell utforming og tilgjengelighet uteområde</t>
  </si>
  <si>
    <t>Behov for strakstiltak funksjonell egnethet</t>
  </si>
  <si>
    <t>Behov for strakstiltak bygg</t>
  </si>
  <si>
    <t>Behov for strakstiltak uteareal</t>
  </si>
  <si>
    <t>Behov for strakstiltak universell utforming</t>
  </si>
  <si>
    <t>Andre kommentarer</t>
  </si>
  <si>
    <t>Vekting TG bygg - NB- kun arbeidskolonne!</t>
  </si>
  <si>
    <t>REGISTRERINGSSKJEMA</t>
  </si>
  <si>
    <t>Dvergsnes skole Odderhei</t>
  </si>
  <si>
    <t>Vurdering</t>
  </si>
  <si>
    <t>Kommentar/vurdering</t>
  </si>
  <si>
    <t>3-7. trinn</t>
  </si>
  <si>
    <t>Odderhei 1, 4639 Kristiansand S på 1881 kart</t>
  </si>
  <si>
    <t>Har 2 800 m2 skogsareal i tillegg som ikke er tilrettelagt</t>
  </si>
  <si>
    <t>Består av 1 bygg.</t>
  </si>
  <si>
    <t>Vurdering av kapasitet</t>
  </si>
  <si>
    <t>Vurdert funksjonell kapasitet læringsarealer (90 % utnyttelse)</t>
  </si>
  <si>
    <t xml:space="preserve">Vurdert maksimal kapasitet læringsarealer (100 % utnyttelse) </t>
  </si>
  <si>
    <t>Ventet reduksjon i elevtall frem mot 2034.</t>
  </si>
  <si>
    <t>Vurdering av funksjonell egnethet bygg</t>
  </si>
  <si>
    <t>Mangler areal til arbeidsplasser.</t>
  </si>
  <si>
    <t>Mangler areal til 8 arbeidsplasser.</t>
  </si>
  <si>
    <t>Mangelfullt, dårlig egnethet, arealdisponering og tilstand. Belysning mangler. Ikke avskjermet mot trafikk.</t>
  </si>
  <si>
    <t>Mangelfullt aktivitetstilbud/belysning/arealdisponeringen. Ikke avskjermet mot trafikk.</t>
  </si>
  <si>
    <t>Dårlig tilstand på lekeapparater, fallunderlag og stedvis asfaltflater.</t>
  </si>
  <si>
    <t>Vurdering av universell utforming</t>
  </si>
  <si>
    <t>Enkelte av underpunktene har avvik (TG3) og tiltak må settes i verk for å imøtekomme krav om et universelt- og tilgjengelig bygg.</t>
  </si>
  <si>
    <t>Mange/alvorlige avvik som ikke sikrer tilgjengelighet, deltakelse eller likestilt bruk.</t>
  </si>
  <si>
    <t xml:space="preserve">Mangler gangsone/ledelinje </t>
  </si>
  <si>
    <t>HC plass mangler</t>
  </si>
  <si>
    <t>Trapp oppfyller ikke forskriftens krav.</t>
  </si>
  <si>
    <t>Behov for omfattende utbedringer for å imøtekomme forskriftens krav</t>
  </si>
  <si>
    <t>Dvergsnes skole Valsvigveien</t>
  </si>
  <si>
    <t>1-2. trinn</t>
  </si>
  <si>
    <t>https://kart.1881.no/kristiansand/4639-kristiansand-s/valsvigveien-21?mode=3</t>
  </si>
  <si>
    <t>Vurdert funksjonell elevkapasitet læringsarealer (90 % utnyttelse)</t>
  </si>
  <si>
    <t xml:space="preserve">Vurdert maksimal elevkapasitet læringsarealer (100 % utnyttelse) </t>
  </si>
  <si>
    <t>Fagerholt skole</t>
  </si>
  <si>
    <t>1.-7. trinn</t>
  </si>
  <si>
    <t>https://kart.1881.no/?r=100475709S1</t>
  </si>
  <si>
    <t>Mangler areal til lærerarbeidsplasser.</t>
  </si>
  <si>
    <t>Inneklimautfordringer.</t>
  </si>
  <si>
    <t>Finsland skole</t>
  </si>
  <si>
    <t>1.-10. trinn</t>
  </si>
  <si>
    <t>https://kart.1881.no/kristiansand/4646-finsland/dynestoelvegen-9?mode=2</t>
  </si>
  <si>
    <t>Del av idrettsanlegg</t>
  </si>
  <si>
    <t>1 bygg som er bygget på i flere omganger i perioden 1981,1997,2004,2010,2018</t>
  </si>
  <si>
    <t>Ventet stabil elevtallsutvikling.</t>
  </si>
  <si>
    <t>Mangler i tilbud, egnethet, samt dårlig tilstand på enkelte lekeapparater. Mangler belysning.</t>
  </si>
  <si>
    <t>Mangler en god del nødvendig funksjoner, spesielt på ungdomstrinnet. Mangler belysning, autovern mot Fv og avskjerming mot trafikkert vei.</t>
  </si>
  <si>
    <t>Trafikkfarlige forhold som må vies oppmerksomhet.</t>
  </si>
  <si>
    <t>Trafikkfarlig forhold. Samrøre av motoriserte kjøretøy og myke trafikanter. Mangelfull belysning. Strakstiltak påkrevd.</t>
  </si>
  <si>
    <t xml:space="preserve">En hovedanskomstvei mangler rampe og universell utforming. </t>
  </si>
  <si>
    <t xml:space="preserve">Mangler en rampe ved en hovedankomstvei. </t>
  </si>
  <si>
    <t>Mangler og avvik som i sum ikke sikrere tilstrekkelig tilgjengelighet, deltakelse og likestilt bruk</t>
  </si>
  <si>
    <t>Ikke universelt tilrettelagt</t>
  </si>
  <si>
    <t>Ikke gangsone/ledelinje</t>
  </si>
  <si>
    <t>Mangler HC-plass</t>
  </si>
  <si>
    <t>Har ikke frittstående trapp i uteareal</t>
  </si>
  <si>
    <t>Fiskå skole</t>
  </si>
  <si>
    <t>8.-10. trinn</t>
  </si>
  <si>
    <t>https://kart.1881.no/?r=100475693S1</t>
  </si>
  <si>
    <t>Regulert tomt.  Andre formål i kommunens eie grenser inntil.</t>
  </si>
  <si>
    <t xml:space="preserve">Består av 1 bygg. </t>
  </si>
  <si>
    <t>Enkelte bygningsdeler har TG3.</t>
  </si>
  <si>
    <t>Større skader, sprekker og riss i fasaden</t>
  </si>
  <si>
    <t xml:space="preserve">Slitte gulvoverflater som er vanskelig å rengjøre, og med store gliper mot underlaget og vegg. </t>
  </si>
  <si>
    <t xml:space="preserve">Omfattende slitasje og de fleste innvendige dører er overmodne for utskifting. </t>
  </si>
  <si>
    <t>Skolekjøkken og sløyd er svært slitt og overmodent for utskifting.</t>
  </si>
  <si>
    <t>Kun installert el. varme</t>
  </si>
  <si>
    <t xml:space="preserve">Svært gammel og mangelfull belysningsanlegg, overmodent for utskifting. </t>
  </si>
  <si>
    <t>Ikke mulig å skaffe reservedeler til SD-anlegget. Anlegget må skiftes ut og bygges om.</t>
  </si>
  <si>
    <t>Det er ikke installert heis.</t>
  </si>
  <si>
    <t>Flere bygningsdeler og tekniske anlegg har TG3. Skolekjøkken må skiftes snarest.</t>
  </si>
  <si>
    <t>Friområdet inngår i vurderingen. Mangler funksjoner. Slitne overflater og utstyr. Ikke avskjermet mot trafikk.</t>
  </si>
  <si>
    <t>Slitasje pga alder og mangler som krever utbedringer.</t>
  </si>
  <si>
    <t>Enkelte av underpunktene har alvorlige avvik (TG3) for å imøtekomme krav om et universelt og tilgjengelig bygg.</t>
  </si>
  <si>
    <t xml:space="preserve">Ikke terskelfritt, dårlig belyst, mangler dørautomatikk, dårlig skiltet og ellers mangelfulle kontraster og merking. </t>
  </si>
  <si>
    <t>Det er ikke tilgang til noen av byggets hovedfunksjoner fra hovedinngang.</t>
  </si>
  <si>
    <t>Kun installert i PLAN 1.</t>
  </si>
  <si>
    <t>Ytterdører og innerdører er uten automatikk, dårlig/mangelfull skilting.</t>
  </si>
  <si>
    <t xml:space="preserve">Mangler merking av trappeneser og oppmerksomhetsfelt. Mangelfulle håndløpere og dårlig belysning. </t>
  </si>
  <si>
    <t>Mangler med hensyn til skilting, kontraster og ellers lite brukervennlig med hensyn til armaturer og el. utstyr.</t>
  </si>
  <si>
    <t>Ikke trinnfritt. Mangler visuell avgrensing og belysning.</t>
  </si>
  <si>
    <t>Ikke gangsone eller ledelinje</t>
  </si>
  <si>
    <t>Mangler HC-parkering i tilknytning til skoleanlegget.</t>
  </si>
  <si>
    <t xml:space="preserve">Universelt tilbud er begrenset og ensidig. </t>
  </si>
  <si>
    <t>Flekkerøy skole</t>
  </si>
  <si>
    <t>https://kart.1881.no/?r=100034975S3</t>
  </si>
  <si>
    <t>Består av to bygg, hovedbygget ble renovert samtidig som man bygget "nybygget".</t>
  </si>
  <si>
    <t>Ikke el. varme</t>
  </si>
  <si>
    <t>Kunstgressbanen er helt utslitt. Lekeareal ikke avskjermet mot trafikk. Uteoppholdsarealet forøvrig er en TG2.</t>
  </si>
  <si>
    <t>Kunstgressbanen er helt utslitt.  Mangler ved lekeapparater, kantavgrensing og fallunderlag.  Skogsarealene er slitte.</t>
  </si>
  <si>
    <t xml:space="preserve">Ikke terskelfritt, mangler dørautomatikk, dårlig belyst, dårlig skiltet og ellers mangelfulle kontraster og merking. </t>
  </si>
  <si>
    <t>Ytterdører og innerdører er uten automatikk, dårlig/mangelfull skilting. Flere dører med for høy terskel.</t>
  </si>
  <si>
    <t>Mange avvik som ikke sikrer tilgjengelighet, deltakelse eller likestilt bruk.</t>
  </si>
  <si>
    <t>Mangler gangsone/ledelinje</t>
  </si>
  <si>
    <t>HC-plass mangler</t>
  </si>
  <si>
    <t>Mangler universelt utformet lekeareal, belysning og kontrastmerking.</t>
  </si>
  <si>
    <t>Friområde</t>
  </si>
  <si>
    <t>Grim skole</t>
  </si>
  <si>
    <t>https://kart.1881.no/?r=100475700S1</t>
  </si>
  <si>
    <t xml:space="preserve">Består av 1 hovedbygg som er bygget ut i flere omganger. I tillegg består skolen av det gamle gymsal/svømmehall-bygget. Gymsal/svømmehall-bygg er ikke hensyntatt i vurderingen. Bygget er kun i sporadisk bruk og ikke som en fast del av undervisningsarealet. Bygget har TG3 og bør saneres. </t>
  </si>
  <si>
    <t>Tiltak for å løse trafikk-/og paringssituasjonen gjennomføres i 2023/24.</t>
  </si>
  <si>
    <t xml:space="preserve">Mangelfullt og ensidig aktivitetstilbud. Uteoppholdsarealer er ikke avskjermet mot trafikk. Mangelfull belysning. </t>
  </si>
  <si>
    <t>Alvorlige avvik og mangler ved adkomst/parkeringsanlegg og avfallsanlegg og håndtering</t>
  </si>
  <si>
    <t>Trafikkfarlige forhold,  inkludert manglende belysning og informasjon. Nytt anlegg planlegges for Grim og Solholmen.</t>
  </si>
  <si>
    <t>Asfalten på p-plassen/adkomstareal er hullete, krakelerer/går i oppløsning</t>
  </si>
  <si>
    <t>Kan ikke benyttes av rullestolbrukere. Mangler dørautomatikk og leder rett til trapp, ellers svært mangelfullt utformet for svaksynte.</t>
  </si>
  <si>
    <t>Mangelfullt mht. terskler, ledelinje, skilting, kontraster, automatikk m.m. Vanskelig å navigere rundt i bygget mellom hovedfunksjoner.</t>
  </si>
  <si>
    <t>Alle ytterdører og flere innvendige dører mangler dørautomatikk. Ikke terskelfritt.</t>
  </si>
  <si>
    <t>Mangler med hensyn til skilting, kontraster og ellers lite brukervennlig mht. at bygget har mange tranger ganger og dører.</t>
  </si>
  <si>
    <t>Gangsone/ledelinje mangler</t>
  </si>
  <si>
    <t>HC-plass og oppstillingsareal ved inngang mangler</t>
  </si>
  <si>
    <t xml:space="preserve">Aktivitetsarealer har mangler og sikrer ikke deltakelse og likestilt bruk. </t>
  </si>
  <si>
    <t>Haumyrheia skole</t>
  </si>
  <si>
    <t>Kart, veibeskrivelse og kjørerute - map/maps | 1881</t>
  </si>
  <si>
    <t>Ink fritidsbygget (470m2).</t>
  </si>
  <si>
    <t>Areal avsatt i kommuneplanen</t>
  </si>
  <si>
    <t xml:space="preserve">Består av 1 bygg. Svømmehallen er ikke en del av denne vurderingen, men bassengkropp og ventilasjonsanlegg ville fått en TG3 pga betydelig vedlikeholdsbehov.  </t>
  </si>
  <si>
    <t xml:space="preserve">Tilbygg administrasjondelen, og noe oppussing av eldre delen. Elektro, ventilasjon og noe belegg. </t>
  </si>
  <si>
    <t xml:space="preserve">Fritidsbygget brukes av skolen men er ikke vurdert, bygget har betydelige vedlikeholdsbehov utvendig og innvendig. </t>
  </si>
  <si>
    <t>Ventet stor økning i elevtall frem mot 2034.</t>
  </si>
  <si>
    <t>Flere avvik (TG3). Behov for tiltak for å imøtekomme krav om et universelt- og tilgjengelig bygg.</t>
  </si>
  <si>
    <t>Ikke dørautomatikk på ytterdører. Mangler ledelinjer og taktil merking.</t>
  </si>
  <si>
    <t xml:space="preserve">Mangler taktil merking og ledelinjer.  </t>
  </si>
  <si>
    <t xml:space="preserve">Kun 1 stk HC toalett i hele bygget i 1 etg. Tilgang til garderober og toaletter er utfordrende med tanke på terskler og trange arealer. </t>
  </si>
  <si>
    <t xml:space="preserve">Mangler dørautomatikk inne og ute. </t>
  </si>
  <si>
    <t>Mangler taktil merking, kontrastfarge og håndløpere.</t>
  </si>
  <si>
    <t>Havlimyra skole</t>
  </si>
  <si>
    <t>Regulert skoletomt</t>
  </si>
  <si>
    <t>Ca 2000 m2 av oppgitt m2 er ikke tatt i bruk ennå.</t>
  </si>
  <si>
    <t>Bygget består av 1 bygg som er påbygd i 2021.</t>
  </si>
  <si>
    <t>Tilbygg ca 1400m2</t>
  </si>
  <si>
    <t>Hellemyr skole</t>
  </si>
  <si>
    <t>Skolen har en kompetanseavdeling.</t>
  </si>
  <si>
    <t>Skolen har til i tillegg 24 elever på kompetanseavdeling Toppen .</t>
  </si>
  <si>
    <t>Del av kunstgressbane</t>
  </si>
  <si>
    <t xml:space="preserve"> Består av totalt 7 bygg. Påbygg / nye bygg i perioden 1979-2005.</t>
  </si>
  <si>
    <t>Gjelder nærskolen.</t>
  </si>
  <si>
    <t>Inkluderer alle elevene på nærmiljøskolen og kompetansavdeling.</t>
  </si>
  <si>
    <t>Vurderingen gjelder nærmiljøskolen.</t>
  </si>
  <si>
    <t>Lite areal til lærerarbeidsplasser.</t>
  </si>
  <si>
    <t>Store/alvorlige mangler. Tilstanden er dårlig.  Mangelfull belysning.</t>
  </si>
  <si>
    <t>Mangler mer enn halvparten av forventet aktivitetstilbud for nærskole og kompetanseavdeling. Manglende belysning.</t>
  </si>
  <si>
    <t>Lekeapparater, fallunderlag, asfaltert aktivitetsareal, kanter, murer m.m. har sett sine beste dager. Rehabilitering/fornying er påkrevd.</t>
  </si>
  <si>
    <t>Mangelfull visuell og taktil merking, ingen ledelinjer, dårlig belysning, dårlig skilting. Ingen dørautomatikk ifm. hovedinngang.</t>
  </si>
  <si>
    <t xml:space="preserve">Dårlig skilting og stor utfordring med å navigere mellom bygg og hovedfunksjoner. </t>
  </si>
  <si>
    <t>Ikke tilkomst til HCWC i alle plan.</t>
  </si>
  <si>
    <t>Mangler albuebryter på flere dører og disse er ikke terskelfrie, samt dårlig skiltet.</t>
  </si>
  <si>
    <t>Dårlig skiltet og vanskelig å finne frem mellom alle byggene.</t>
  </si>
  <si>
    <t>Modent for oppgradering/tilrettelegging.  Mange barn med funksjonsnedsettelser.</t>
  </si>
  <si>
    <t>Imøtekommer ikke forskriftens krav.</t>
  </si>
  <si>
    <t>Har ikke HC-plass</t>
  </si>
  <si>
    <t>Holte skole</t>
  </si>
  <si>
    <t>Bygget består av 1 bygg som er påbygd i 2019.</t>
  </si>
  <si>
    <t xml:space="preserve">Ny ventilasjon. </t>
  </si>
  <si>
    <t>Hånes skole Brattbakken</t>
  </si>
  <si>
    <t>4.-7. trinn</t>
  </si>
  <si>
    <t>Bygget består av 1 bygg som er påbygd i 1998.</t>
  </si>
  <si>
    <t>Tilbygg på hevdebygget.</t>
  </si>
  <si>
    <t xml:space="preserve">Det er midlertidig brakke med 2 klasserom og kontorer. </t>
  </si>
  <si>
    <t>Skolen planlegges revet i 2029.  Ny skole med bydelshus bygges</t>
  </si>
  <si>
    <t>Ventet økning i elevtall frem mot 2034.</t>
  </si>
  <si>
    <t xml:space="preserve">Flere ytterdører og noen vinduer må skiftes ut. </t>
  </si>
  <si>
    <t>Behov for utskifting av belegg mye er fra 1972.</t>
  </si>
  <si>
    <t xml:space="preserve">Noen dører bør skiftes. </t>
  </si>
  <si>
    <t xml:space="preserve">Dusjanlegg, toalett og vask er klar for utskiftning. </t>
  </si>
  <si>
    <t xml:space="preserve">Ventilasjonsanlegget er fra 1972 og må byttes ut. Vanskelig å få tak i deler. </t>
  </si>
  <si>
    <t xml:space="preserve">Enkelt bygningsdeler har (TG3), det gjelder i hovedsak innvendig vedlikehold av gulv, vegger og tak.    </t>
  </si>
  <si>
    <t>Mange og alvorlige avvik mht nødvendig funksjoner i et skoleanlegg.  Dårlig tilstand. Mangelfull belysning. Lekearealer er ikke avskjermet mot trafikk.</t>
  </si>
  <si>
    <t>Store avvik ift. aktivitetstilbud. Mangler belysning. Gang/sykkelvei gjennom uteoppholdsarealet utgjør en fare for sammenstøt. Lekearealer er ikke avskjermet mot trafikk.</t>
  </si>
  <si>
    <t xml:space="preserve">Dårlig tilstand på lekeapparater, kanter, fallunderlag, asfalt- og kunstgressdekke. </t>
  </si>
  <si>
    <t>Ikke dørautomatikk. Ikke ledelinjer og taktil merking.</t>
  </si>
  <si>
    <t xml:space="preserve">Ikke HC toalett i underetasjen. Kun 2 i 1 etg. </t>
  </si>
  <si>
    <t>Mange og alvorlig avvik som ikke sikrer tilstrekkelig tilgjengelighet, deltakelse eller likestilt bruk.</t>
  </si>
  <si>
    <t>Mangler HC-parkering</t>
  </si>
  <si>
    <t xml:space="preserve">Uteoppholdsarealer har mange mangler som ikke sikrer deltakelse og likestilt bruk.  </t>
  </si>
  <si>
    <t>Hånes skole Heståsen</t>
  </si>
  <si>
    <t>1.-3. trinn</t>
  </si>
  <si>
    <t>Består av 4 separate bygg oppført i flere omganger.</t>
  </si>
  <si>
    <t xml:space="preserve">Enkelte bygningsdeler har TG3. SFO kjøkken bør byttes ut innen kort tid. </t>
  </si>
  <si>
    <t>Utvendige halvtak og søyler må utbedres.</t>
  </si>
  <si>
    <t>Noen ytterdører må skiftes ut i rødt bygg.</t>
  </si>
  <si>
    <t xml:space="preserve">Skolekjøkken SFO er i elendig forfatning, og må byttes ut rimelig raskt. Se strakstiltak. </t>
  </si>
  <si>
    <t>Automatikken på ventilasjonsanlegget gult bygg bør skiftes ut. Vanskelig å regulere og opprettholde jevn temperatur.</t>
  </si>
  <si>
    <t>Mangelfullt og har behov for omfattende oppgradering. Belysning mangler. Lekeareal ikke avskjermet mot trafikk.</t>
  </si>
  <si>
    <t>Mangelfullt leketilbud/dårlig arealdisponering. Belysning mangler. Lekeareal ikke avskjermet mot trafikk</t>
  </si>
  <si>
    <t>Naturterrenget er helt utslitt. Lekemiljøet må oppgraderes.</t>
  </si>
  <si>
    <t xml:space="preserve">Er ikke dørautomatikk på ytterdører. </t>
  </si>
  <si>
    <t xml:space="preserve">Ikke ledelinjer og taktil merking. Dårlig skiltet. </t>
  </si>
  <si>
    <t>Ikke oppmerkede HC toaletter i alle bygg.</t>
  </si>
  <si>
    <t xml:space="preserve">Ikke dørautomatikk verken inne eller ute. </t>
  </si>
  <si>
    <t>Ikke rekkverk og håndløpere på alle ramper...</t>
  </si>
  <si>
    <t>Mange og alvorlig avvik som ikke sikrer tilgjengelighet, deltakelse eller likestilt bruk.</t>
  </si>
  <si>
    <t>Ivaretar ikke kravene til universell utforming på en tilstrekkelig måte</t>
  </si>
  <si>
    <t>Mangler HC parkering</t>
  </si>
  <si>
    <t>Mangler kontrastmerking, varslingsfelt og håndløper</t>
  </si>
  <si>
    <t>Svært få tilbud sikrer deltakelse og likestilt bruk. Ingen kontrastmerking på de mange stolper i anlegget. Lysmaster til å lyse opp aktivitetsområdene mangler.</t>
  </si>
  <si>
    <t>Justvik skole</t>
  </si>
  <si>
    <t>OPS-skole. Kontraktfestet minimum TG1 standard.</t>
  </si>
  <si>
    <t>Iht. Kontrakt foreligger forpliktelse på TG1.</t>
  </si>
  <si>
    <r>
      <t xml:space="preserve">Elevene har </t>
    </r>
    <r>
      <rPr>
        <u/>
        <sz val="11"/>
        <color rgb="FF000000"/>
        <rFont val="Calibri"/>
        <charset val="1"/>
      </rPr>
      <t>ikke</t>
    </r>
    <r>
      <rPr>
        <sz val="11"/>
        <color rgb="FF000000"/>
        <rFont val="Calibri"/>
        <charset val="1"/>
      </rPr>
      <t xml:space="preserve"> takutspring på bygg eller frittstående halvtak å oppholde seg under, ved nedbør.</t>
    </r>
  </si>
  <si>
    <t>Har ikke trapp i uteareal</t>
  </si>
  <si>
    <t>Karl Johans Minne skole</t>
  </si>
  <si>
    <t>Regulert skoletomt. Kommuneplanen viser større skoletomt.</t>
  </si>
  <si>
    <t xml:space="preserve">Består av 1 hovedbygg og en mindre, eldre paviljong. </t>
  </si>
  <si>
    <t>Paviljong-bygget har behov for større innvendig oppgradering. Denne har elementer av TG2/3 innvendig.</t>
  </si>
  <si>
    <t xml:space="preserve">Mangler HC-parkering </t>
  </si>
  <si>
    <t>Karuss skole</t>
  </si>
  <si>
    <t>Består av flere bygg; 2 hovedbygg bygget sammen med glassgård, og 3 frittstående paviljonger.</t>
  </si>
  <si>
    <t>Bygget om fra naturlig ventilasjon til balansert ventilasjon i 2016.</t>
  </si>
  <si>
    <t>Utfordringer med lekkasjer fra tak, dårlige nedløpsrør, tette sluk.</t>
  </si>
  <si>
    <t xml:space="preserve">Svært mangelfull belysning, utslitte armaturer. </t>
  </si>
  <si>
    <t>Mangler gangsone/ganglinje</t>
  </si>
  <si>
    <t>Ingen av trappene i utearealet innehar nødvendig kvalitet med tanke på UU.</t>
  </si>
  <si>
    <t>Mangler universelt utformet lekeareal. Mangelfull belysning og kontrastmerking.</t>
  </si>
  <si>
    <t>Kringsjå skole</t>
  </si>
  <si>
    <t xml:space="preserve">Hele adkomst og parkeringsanlegget synker jevnt.  </t>
  </si>
  <si>
    <t xml:space="preserve">Hele adkomst og parkeringsanlegget synker jevnt da området ikke er masseskiftet, men kun forbelastet. </t>
  </si>
  <si>
    <t>Krossen skole</t>
  </si>
  <si>
    <t>Med kompetanseavdeling.</t>
  </si>
  <si>
    <t>97</t>
  </si>
  <si>
    <t>Skolen har i tillegg 39 elever på kompetanseavdeling.</t>
  </si>
  <si>
    <t>Består av 1 hovedbygg, som er renovert og bygget ut i flere omganger.</t>
  </si>
  <si>
    <t>Skolen har midlertidig brakkepaviljong</t>
  </si>
  <si>
    <t>Gjelder nærmiljøskolen.</t>
  </si>
  <si>
    <t>Inneklimautfordringer og utfordrende logistikk.</t>
  </si>
  <si>
    <t xml:space="preserve">Automatikk og komponenter til denne er på overtid med tanke på utskifting. Det er stadig nedetid på anlegget. </t>
  </si>
  <si>
    <t>Enkelte tekniske anlegg har TG3 og er overmodent for utskifting.</t>
  </si>
  <si>
    <t>Tilstanden på over halvparten av uteoppholdsarealet har alvorlige og store mangler.</t>
  </si>
  <si>
    <t>Tilstanden på halvparten av uteoppholdsarealet er bra, men resten er overmodent for rehabilitering. Skolen har mange barn med funksjonsnedsettelser</t>
  </si>
  <si>
    <t xml:space="preserve">Trafikkfarlig løsning for levering/henting av elever ved Kompetanseavdelingen. </t>
  </si>
  <si>
    <t>Trafikkfarlig løsning for levering/henting av elever ved Kompetanseavdelingen.  P-plasser må saneres og avlevering/henting av elever fra nærskolen flyttes ut av anlegget. Sykkelstativer mangler</t>
  </si>
  <si>
    <t>Ved langvarig regn og styrtregn kommer det jevnlig vann inn i kjelleren i bygget fra grunnen.  Uteoppholdsarealer i sør blir også oversvømt/stående i vann. Tiltak mot økt vannstand langs RV og heving av terreng/sandbasseng i sør må vurderes.</t>
  </si>
  <si>
    <t>Utført en rekke tiltak innendørs mtp.  Universell utforming og tilgjengelighet i perioden 2022/2023.</t>
  </si>
  <si>
    <t xml:space="preserve">Store avvik på over halvparten av uteoppholdsarealene. Behov for rehabilitering for å imøtekomme forskriftenes krav. </t>
  </si>
  <si>
    <t>Har ikke frittliggende trapp</t>
  </si>
  <si>
    <t>Over halvparten av lekearealene har avvik som ikke sikrer tilgjengelighet, deltakelse eller likestilt bruk. Skolen har mange elever med funksjonsnedsettelser.</t>
  </si>
  <si>
    <t>Langenes skole</t>
  </si>
  <si>
    <t>Regulert idrettsanlegg med kunstgressbaner</t>
  </si>
  <si>
    <t>Består av 3 bygg, bygget og senere renovert, på ulike tidspunkter.</t>
  </si>
  <si>
    <t>Mangler noe areal til lærerarbeidsplasser.</t>
  </si>
  <si>
    <t>Bygg C og deler av bygg A har svært slitte innvendige overflater.</t>
  </si>
  <si>
    <t>Bygg C og deler av bygg A har svært slitte og gamle dører.</t>
  </si>
  <si>
    <t>Har ikke installert heis.</t>
  </si>
  <si>
    <t>Ikke installert heis.</t>
  </si>
  <si>
    <t xml:space="preserve">Ingen ledelinje fram til eller fra hovedinngang. Ingen dørautomatikk, dårlig belyst og fraværende visuell og taktil merking/skilt. </t>
  </si>
  <si>
    <t>Ikke tilgang til garderober i gymsalbygget og det mangler HCWC i dette bygget.</t>
  </si>
  <si>
    <t>Ikke installert dørautomatikk i hoveddører eller hovedkommunikasjonsvei.</t>
  </si>
  <si>
    <t>Har ikke gangsone eller ledelinje</t>
  </si>
  <si>
    <t>Lindebøskauen skole</t>
  </si>
  <si>
    <t>Friområde/kunstgressbane</t>
  </si>
  <si>
    <t>Består av 1 hovedbygg, som er renovert/bygget ut i flere omganger. I tillegg benyttes areal i frittliggende idrettshall like ved.</t>
  </si>
  <si>
    <t>Innvendig ombygging i 2017/2018.</t>
  </si>
  <si>
    <t>Lav vurdert kapasitet grunnet dagslysutfordring.</t>
  </si>
  <si>
    <t>Tilstrekkelig areal, men dagslysutfordringer.</t>
  </si>
  <si>
    <t>Lærerarbeidsplasser uten dagslystilgang.</t>
  </si>
  <si>
    <t>Har areal nok. Mangler dagslys.</t>
  </si>
  <si>
    <t>Opplevelsen av inneklima påvirkes av kapasitetsutnyttelsen og andre faktorer (lys, lyd, luft, endret bruk av rom m.m.).</t>
  </si>
  <si>
    <t>Inneklimautfordringer. Mangel på dagslys. Utfordrende logistikk og lesbarhet.</t>
  </si>
  <si>
    <t xml:space="preserve">Mangelfullt aktivitetstilbud og belysning.   </t>
  </si>
  <si>
    <t>Utvalg aktivitetstilbud/størrelse/mengde utgjør bare halvparten som er tiltenkt aldersgruppa. Begrenset mulighet for nye tilbud på egen tomt pga omdisponering av til annet formål. Lysmaster mangler.</t>
  </si>
  <si>
    <t>Mangler dørautomatikk på ytterdører og innerdører i hovedkommunikasjonsvei.</t>
  </si>
  <si>
    <t xml:space="preserve">Behov for kontrastmerking / faremerking utendørs for rampe og trinn/platting. Høyden er flere steder over 50cm. </t>
  </si>
  <si>
    <t>For bratt, men trinnfritt. Belysning mangler hovedadkomst/ uteområdet.  For smal adkomst til uteareal langs nord. Stolpe uten kontrast midt i adkomsten.</t>
  </si>
  <si>
    <t>Mangler opparbeidet gangsone/ledelinje</t>
  </si>
  <si>
    <t>Har ikke trapper, bare skrånende, oppgåtte snarveier.</t>
  </si>
  <si>
    <t>Mangler tilgjengelighet og mulighet for deltakelse og likestilt bruk ved de få tilbud som finnes. Belysning mangler.</t>
  </si>
  <si>
    <t>Lovisenlund skole</t>
  </si>
  <si>
    <t>Består av 1 bygg, bygg på i senere tid.</t>
  </si>
  <si>
    <t>Fasaden er moden for utskifting må utbedres.</t>
  </si>
  <si>
    <t>Skolekjøkken er over sin levetid med synlige sprekker og sår i overflater.</t>
  </si>
  <si>
    <t xml:space="preserve">Alvorlig mangler. Har omtrent halvparten av de aktivitetstilbud et skoleanlegg bør ha. Mangelfull belysning. 
</t>
  </si>
  <si>
    <t>Altfor få tilbud til elevgruppen.  Har arealer, men dårlig disponering.  Mangelfull belysning.</t>
  </si>
  <si>
    <t xml:space="preserve">Mangler ved trafikkavvikling, parkering for ansatte/besøkende/elever.  </t>
  </si>
  <si>
    <t>Uoversiktlig trafikkavvikling, med manglende avsatt parkering for ansatte og besøkende. Sykkelparkering ansatte mangler. Sykkelplasser for elever bør flyttes ut av uteoppholdsarealet.</t>
  </si>
  <si>
    <t>Hovedinngang er ikke mulig å benytte for rullestolbrukere, denne leder til trapp og er ellers mangelfullt utformet med tanke på UU.</t>
  </si>
  <si>
    <t>Kommunikasjonsvei fra hoved og bi-innganger mangler skilting, er ikke terskelfritt, ledelinjer mangler, kontrast mangler for søyler og andre faremomenter. Vanskelig for rullestol-brukere å komme frem til administrasjon og andre hovedfunksjoner da de må benytte rampe via underetasje.</t>
  </si>
  <si>
    <t xml:space="preserve">Mangler dørautomatikk og eller ikke terskelfri. </t>
  </si>
  <si>
    <t>De fleste inner og ytterdører mangle dørautomatikk samt at flere ikke er terskelfrie.</t>
  </si>
  <si>
    <t>Mangler varslingsfelt, kontrastmerking på trappeforkantene</t>
  </si>
  <si>
    <t>Omfattende mangler i forhold til forskriftens krav om universell utforming/tilgjengelighet/deltakelse og likestilt bruk.</t>
  </si>
  <si>
    <t>Ikke trinnfri hovedadkomst uteområdet. Mangler visuell og taktil avgrensing.</t>
  </si>
  <si>
    <t>Gangsone/ledelinje mangler.</t>
  </si>
  <si>
    <t>Lunde skole</t>
  </si>
  <si>
    <t xml:space="preserve">Friområde </t>
  </si>
  <si>
    <t>Består av 1 hovedbygg, bygget sammen/bestående av flere utbygginger og innvendige renoveringer.</t>
  </si>
  <si>
    <t xml:space="preserve">Nybygget fra 2017 trekker opp vurderingen på flere av punktene. Fløy fra 1997 er moden for rehabilitering. </t>
  </si>
  <si>
    <t>Kan ikke benyttes av rullestolbrukere. Mangler dørautomatikk og adkomst er via trapp, ellers svært mangelfullt utformet for svaksynte.</t>
  </si>
  <si>
    <t xml:space="preserve">Mangler ledelinje, skilting, mangelfulle kontraster, ingen albuebrytere i hovedkommunikasjons vei. Vanskelig tilkomst til alle hovedfunksjoner. </t>
  </si>
  <si>
    <t>Mangler dørautomatikk på ytterdører og innerdører i hovedkommunikasjonsvei. Ikke terskelfritt.</t>
  </si>
  <si>
    <t>Ikke trinnfri adkomst, mangler visuell og taktil avgrensing, belysning for svaksynte er mangelfull.</t>
  </si>
  <si>
    <t>Ledelinjer er langt til rømningsdør og ikke hovedinngang.</t>
  </si>
  <si>
    <t>Finnes ikke frittliggende utetrapp i anlegget</t>
  </si>
  <si>
    <t>Mosby skole</t>
  </si>
  <si>
    <t>Kun det som beregnes som skoleareal ved Mosby Oppvekstsenter.</t>
  </si>
  <si>
    <t>Bygget er ett oppvekstsenter og består også av barnehage.</t>
  </si>
  <si>
    <t>Møvig skole</t>
  </si>
  <si>
    <t>Består av 1 hovedbygg som er bygget ut i flere omganger.</t>
  </si>
  <si>
    <t>Renovert noe innvendig i 2011.</t>
  </si>
  <si>
    <t>Den eldste delen har behov for omfattende rehabilitering og utskifting av enkeltanlegg/bygningsdeler ettersom flere av disse har TG3.</t>
  </si>
  <si>
    <t>Svært slitt med store skader innendørs i den eldste delen.</t>
  </si>
  <si>
    <t>Overmodent for utskifting.</t>
  </si>
  <si>
    <t>Automatikk og komponenter til denne er på overtid med tanke på utskifting.</t>
  </si>
  <si>
    <t>Flere bygningsdeler og tekniske anlegg har TG3 og er overmodent for en større rehabilitering og utskifting.</t>
  </si>
  <si>
    <t>Mangler dørautomatikk, ikke terskelfri, ellers svært mangelfullt utformet for svaksynte.</t>
  </si>
  <si>
    <t>Ikke installert i alle PLAN.</t>
  </si>
  <si>
    <t xml:space="preserve">Manglende dørautomatikk, for høye terskler. </t>
  </si>
  <si>
    <t xml:space="preserve">Vanskelig å navigere rundt i et bygg med mye krinkelkroker og påbygninger osv. Lite kontraster, svært dårlig skiltet. </t>
  </si>
  <si>
    <t>Mangler fullverdig gangsone/ledelinje</t>
  </si>
  <si>
    <t>Nygård skole</t>
  </si>
  <si>
    <t>Elevtall inkluderer elever på kompetanseavdeling.</t>
  </si>
  <si>
    <t>Består av 2 bygg, hvor hovedbygget er bygget og renovert i flere omganger (1966, 1982, 1996, 2020). Hovedbygget er også bygget sammen med idrettshall.</t>
  </si>
  <si>
    <t>SFO-base i underetasje i gamlebygget utfordring.</t>
  </si>
  <si>
    <t>Dagslysutfordring i underetasje i Gamlebygget.</t>
  </si>
  <si>
    <t>Gamlebygget er EG2.</t>
  </si>
  <si>
    <t>Merk; flere innvendige dører bør skiftes for å ivareta transparens/innsyn.</t>
  </si>
  <si>
    <t xml:space="preserve">Gjelder kun taket fra 1966, her er det tidvis lekkasjer. </t>
  </si>
  <si>
    <t xml:space="preserve">Gamlebygget fra 1923 har TG3 på flere elementer og er overmodent for rehabilitering. </t>
  </si>
  <si>
    <t>Trafikkfarlige forhold med parkering langs Nygårdsveien.  Avlevering/henting ved Kompetanseavdelingen skjer på elevenes uteoppholdsareal.</t>
  </si>
  <si>
    <t>Trafikkfarlig og kaotiske parkeringsforhold langs Nygårdsveien og langt oppe i boligområder. Taxi og foresatte mangler snuareal i sør og benytter elevenes uteoppholdsareal. Lekearealer i sør er ikke avsperret mot trafikk.</t>
  </si>
  <si>
    <t xml:space="preserve">Ikke tilgang til spesialrom for rullestolbrukere, mange høye terskler, dører uten automatikk og svært dårlig skiltet. </t>
  </si>
  <si>
    <t xml:space="preserve">Flere av trappene mangler merking av farefelt topp/bunn og trappeneser. Mangelfulle håndløpere i hovedtrapp. </t>
  </si>
  <si>
    <t>Oddemarka skole</t>
  </si>
  <si>
    <t xml:space="preserve">Består av 1 stort hovedbygg, med et tilhørende mindre sløydbygg og et mindre verkstedbygg. </t>
  </si>
  <si>
    <t>Installasjon av balansert ventilasjon.</t>
  </si>
  <si>
    <t xml:space="preserve">Mangler noe kontrastfarger og taktil merking. </t>
  </si>
  <si>
    <t xml:space="preserve">Mangler noe dørautomatikk på noen innerdører i kommunikasjonsvei. </t>
  </si>
  <si>
    <t>Presteheia skole</t>
  </si>
  <si>
    <t>Ca 1/3 av regulert areal nord for gangvei er ikke tatt i bruk.</t>
  </si>
  <si>
    <t>Klar for utskifting får ikke deler til anlegget lenger.</t>
  </si>
  <si>
    <t>Det er installert heis, men har større mangler med tanke på UU.</t>
  </si>
  <si>
    <t>Mangler taktil/visuell merking. Mangler trinnfri adkomst.</t>
  </si>
  <si>
    <t>Ikke terskelfritt, dårlig skiltet, mangler ledelinje.</t>
  </si>
  <si>
    <t>Innendørs trapper er ikke tilstrekkelig utformet mht. visuell/taktil oppmerking, luminanskontrast, belysning og/eller håndløper.</t>
  </si>
  <si>
    <t>Mangelfull tilretteleggelse for likestilt deltakelse, spesielt for leketilbud hos de yngste. Mangelfull kvalitet på belysningen.</t>
  </si>
  <si>
    <t>Rosseland skole</t>
  </si>
  <si>
    <t>Ink brakker ca 416 m2</t>
  </si>
  <si>
    <t xml:space="preserve">Består av 1 hovedbygg og en brakkemodul. </t>
  </si>
  <si>
    <t>Brakkerigg oppført ca 2019</t>
  </si>
  <si>
    <t xml:space="preserve">Det ble satt opp en eldre brukt brakkerigg i 2019. </t>
  </si>
  <si>
    <t>Det er gjennomført en alternativsvurderinger som blir underlag til skolebehovsplanen</t>
  </si>
  <si>
    <t>Mangler flere funksjoner.</t>
  </si>
  <si>
    <t xml:space="preserve">Dårlig kledning som må byttes innen kort tid. </t>
  </si>
  <si>
    <t xml:space="preserve">Vinduer er dårlige og må byttes innen kort tid. </t>
  </si>
  <si>
    <t xml:space="preserve">Enkelte bygningsdeler som utvendig kledning og vinduer er TG3 og har behov for vedlikehold/utskiftning. Brakkemodul som er en gammel rigg er ikke vurdert under dette punktet, men har betydelig behov for tiltak hvis den skal bli stående over lengre tid. </t>
  </si>
  <si>
    <t>Leke- og aktivitetstilbud med redusert egnethet og dårlig tilstand. Mangler belysning. Deler av uteoppholdsarealet står under vann ved flom.</t>
  </si>
  <si>
    <t>Leke- og aktivitetstilbud med redusert egnethet. Behov for ulike supplerende tiltak tilpasset de yngste og eldste elevene. Mangler belysning. Deler av uteoppholdsarealet står under vann ved flom.</t>
  </si>
  <si>
    <t>Godt brukte lekeapparater og utstyr.  Slitasje på overflater og manglende kantavgrensinger.  Deler av asfalten er ubrukelig til merking av spill. Har behov for en totalrenovering av uteoppholdsarealet.</t>
  </si>
  <si>
    <t>Mangler ved trafikale forhold.  Deler av uteoppholdsarealer står under vann ved flom. Belysning mangler.</t>
  </si>
  <si>
    <t xml:space="preserve">Mangler bl.a. ved av/påstigning, ut/innkjøring, mangler sykkelstativer til elever og ansatte. </t>
  </si>
  <si>
    <t>Store deler av uteoppholdsarealer til elevene står under vann ved flom. Asfalt er moden for utskifting.</t>
  </si>
  <si>
    <t xml:space="preserve">Ikke behov i hovedbygg. Men brakke er 2 etasjer og har ikke heis. </t>
  </si>
  <si>
    <t>Ikke automatikk på dører...</t>
  </si>
  <si>
    <t>Brakka har 2 etasjer og er uten heis, mangler og dørpumper...</t>
  </si>
  <si>
    <t xml:space="preserve">Ikke automatikk på ytterdører. </t>
  </si>
  <si>
    <t>Hovedbygget er ok. Brakka har mangler.</t>
  </si>
  <si>
    <t>Har ikke gangsone/ledelinje</t>
  </si>
  <si>
    <t>Har ikke frittliggende trapp i uteareal</t>
  </si>
  <si>
    <t>Store mangler og avvik som ikke sikrer tilgjengelighet, deltakelse eller likestilt bruk</t>
  </si>
  <si>
    <t>Sjøstrand skole</t>
  </si>
  <si>
    <t>Består av 2 bygg, bygget ut i flere omganger.</t>
  </si>
  <si>
    <t xml:space="preserve">Utfordringer med temperatur i bygg C, og ett arbeidsrom uten dagslys. </t>
  </si>
  <si>
    <t xml:space="preserve">Skolekjøkken er svært slitt og overmodent for utskifting. </t>
  </si>
  <si>
    <t>Havarert varmepumpe.</t>
  </si>
  <si>
    <t xml:space="preserve">Trappeheis ute av drift, forsøkt reparert uten hell. Må skiftes. </t>
  </si>
  <si>
    <t>Store utfordringer vedr. vannstanden som tidvis står høyt i deler av skolegården.</t>
  </si>
  <si>
    <t>Ikke trinnfri adkomst, mangler albuebryter, leder rett til trapper som ikke er tilstrekkelig visuelt og taktilt utformet.</t>
  </si>
  <si>
    <t>Ikke trinnfri kommunikasjonsvei til hovedfunksjoner, mangler ledelinje internt i bygget, dårlig visuelt og taktilt skiltet</t>
  </si>
  <si>
    <t xml:space="preserve">Ikke installert i PLAN U. </t>
  </si>
  <si>
    <t>Alle dører mangler dørautomatikk, og flere har for høye terskler.</t>
  </si>
  <si>
    <t>Mange avvik for å imøtekomme forskriftens krav om universelt og tilgjengelig uteareal.</t>
  </si>
  <si>
    <t>Vesentlige mangler ved deltakelse og likestilt bruk for elever med nedsatt bevegelighet. Belysning mangler. Mangelfull kontrastmerking.</t>
  </si>
  <si>
    <t>Slettheia skole</t>
  </si>
  <si>
    <t>Slettheia grendehus og omkringliggende arealer inngår i tomta.</t>
  </si>
  <si>
    <t>Består av to bygg, det eldste hovedbygget er renovert innvendig i flere etapper. Sist i 2017.</t>
  </si>
  <si>
    <t>Skolen foreslås rehabilitert/utvidet i forbindelse sak om Øvre Slettheia</t>
  </si>
  <si>
    <t>Lite funksjonelt SFO-areal.</t>
  </si>
  <si>
    <t>Liten gymsal, ikke tilgang til annet fellesareal.</t>
  </si>
  <si>
    <t>Spesialrom med tilgang via andre rom.</t>
  </si>
  <si>
    <t>Vanskelig å få tak i reservedeler, ustabilt og overmodent for utskifting.</t>
  </si>
  <si>
    <t>Enkelte anlegg og bygningsdeler har TG3.</t>
  </si>
  <si>
    <t>Alvorlige mangler og avvik ved adkomst, parkering biler og sykler, samt vannproblemer i grunnen nord, øst og sør for bygget. OV ledningene har for liten kapasitet. Manglende belysning.</t>
  </si>
  <si>
    <t>Hovedadkomst har en samrøre av levering/henting, parkering biler og sykler og myke trafikanter.  Parkering delvis ut i kjørevei mot øst. Mangler sykkelstativer</t>
  </si>
  <si>
    <t xml:space="preserve">Vannproblemene nord, øst og sør for skolebygget. Fall mot bygg fører til tidvis høy luft- og materialfuktighet i byggets kjeller. </t>
  </si>
  <si>
    <t>Ikke trinnfri adkomst, mangler albuebryter, trapp opp til og fra hoveddør, trapper som ikke er tilstrekkelig visuelt og taktilt utformet.</t>
  </si>
  <si>
    <t xml:space="preserve">Ikke tilkomst til HCWC i alle plan. </t>
  </si>
  <si>
    <t>Ingen av dørene i hovedkommunikasjonsvei har dørautomatikk.</t>
  </si>
  <si>
    <t>Mange avvik for å imøtekomme krav om universelt utformet og tilgjengelig uteareal.</t>
  </si>
  <si>
    <t>Mangler trinnfri adkomst, visuell og taktil avgrensing, mangelfull belysning</t>
  </si>
  <si>
    <t>Mangler gangsone eller ledelinje</t>
  </si>
  <si>
    <t>Oppfyller ikke forskriftens krav om universelt opparbeidet areal</t>
  </si>
  <si>
    <t>Solholmen skole</t>
  </si>
  <si>
    <t>Del av en større reguleringsplan for området.</t>
  </si>
  <si>
    <t>Del av Jungelen og del av kunstgressbanen (friområder)</t>
  </si>
  <si>
    <t>Består av 3 bygg, med ulikt byggeår.</t>
  </si>
  <si>
    <t>Utfordringer med inneklima, temperatur.</t>
  </si>
  <si>
    <t xml:space="preserve">Trafikkfarlige forhold ved adkomst, av/påstigning, myke trafikanter/syklister, parkering, avfallshåndtering m.m. Belysningen er ikke tilstrekkelig. </t>
  </si>
  <si>
    <t xml:space="preserve">Trafikkfarlige forhold. Biler og myke trafikanter/syklister og avfallshåndtering skjer på den samme adkomstveien. Informasjonsskilt mangler. </t>
  </si>
  <si>
    <t>Mangler ledelinjer/gangsoner</t>
  </si>
  <si>
    <t>Finnes ikke frittliggende trapp</t>
  </si>
  <si>
    <t>Songdalen skole</t>
  </si>
  <si>
    <t>Regulert.  Inkludert Nodelandshallen.</t>
  </si>
  <si>
    <t>Kunstgressbane (idrett)</t>
  </si>
  <si>
    <t>Rehabilitering og påbygg.</t>
  </si>
  <si>
    <t xml:space="preserve">Spesielt med tanke på skolekjøkkener må rehabiliteres før det er gått 5 år. Må gjøres for å klare å opprettholde godt nok renhold på flater hvor det foregår matlaging. </t>
  </si>
  <si>
    <t xml:space="preserve">Generelt god tilstand på bygget, men skolekjøkken har behov for utbedringer. </t>
  </si>
  <si>
    <t>Uvanlig mange funksjonsavvik. Belysningen er mangelfull.</t>
  </si>
  <si>
    <t>Svært mange avvik ift. funksjoner som en skolegård bør inneholde. Manglende belysning.</t>
  </si>
  <si>
    <t>P-anlegget er flomutsatt. Mangelfull belysning. Behov for å endre adkomsten til avfallsboden.</t>
  </si>
  <si>
    <t>Parkeringsanlegg står under vann ved flom. Elevenes uteoppholdsareal omdisponeres. Adkomst til avfallsbod endres for å ivareta elevenes sikkerhet. Enkelte terrengutbedringer er påkrevd.</t>
  </si>
  <si>
    <t xml:space="preserve">Mangler dørautomatikk på hovedytterdører. </t>
  </si>
  <si>
    <t xml:space="preserve">Mangler noe taktil merking og skilting. </t>
  </si>
  <si>
    <t xml:space="preserve">Mangler automatikk på dører i kommunikasjonsvei. </t>
  </si>
  <si>
    <t>Mangler som ikke sikrer deltakelse og likestilt bruk.</t>
  </si>
  <si>
    <t>Strømme skole</t>
  </si>
  <si>
    <t>Består av 1 bygg  som er bygget ut i flere omganger i perioden 1994-2006</t>
  </si>
  <si>
    <t xml:space="preserve">Det er ikke dørautomatikk ved hovedinngang. Mangler ledelinjer og taktil merking. </t>
  </si>
  <si>
    <t xml:space="preserve">Ikke dørautomatikk innvendig. Mangler taktil merking og ledelinjer. </t>
  </si>
  <si>
    <t xml:space="preserve">Det er ikke dørautomatikk.  </t>
  </si>
  <si>
    <t xml:space="preserve">Anlegget har mange avvik mht tilrettelegging for likestilt adkomst og fremkommelighet internt i anlegget.  Begrenset med belysning. </t>
  </si>
  <si>
    <t>Ingen trinnfri adkomst, mangelfull visuell og taktil avgrening og belysning.</t>
  </si>
  <si>
    <t>Trapper oppfyller ikke forskriftens krav.</t>
  </si>
  <si>
    <t>Tangvall skole</t>
  </si>
  <si>
    <t>Merk: Omtaler kun areal dedikert som KKs andel beregnet på ungdomsskole.</t>
  </si>
  <si>
    <t>Sambruk med Agder fylkeskommune</t>
  </si>
  <si>
    <t>Del av kunstgressbanen</t>
  </si>
  <si>
    <t>Sameie med Agder Fylkeskommune. 1 stort skolebygg.</t>
  </si>
  <si>
    <t>Vedlikehold og utskifting ved Tangvall skole håndteres av Sameiet Søgne skole- og idrettssenter. Samme veldikeholdsstrategi som ellers i Kristiansand Kommune.</t>
  </si>
  <si>
    <t>Finnes ikke trapp i uteareal på skoletomta</t>
  </si>
  <si>
    <t>Tinntjønn skole</t>
  </si>
  <si>
    <t>Tomt regulert til offentlig formål, skole, flerbrukshall m.m.</t>
  </si>
  <si>
    <t>Har mer areal tilgjengelig som elevene ikke bruker</t>
  </si>
  <si>
    <t xml:space="preserve">Består av 1 hovedbygg + 3 paviljonger. </t>
  </si>
  <si>
    <t>Svært sårbart anlegg, med kun en oppvarmingskilde.</t>
  </si>
  <si>
    <t>Uvanlig få og ensidig aktivitetstilbud. Oppholdsareal er ikke avsperret for trafikk.</t>
  </si>
  <si>
    <t>Kun tilbud om ulike ballaktiviteter, men har areal som kan tilrettelegge for et mer varierte tilbud.  Belysning mangler nord for bygningsmassen. Avsperring mot trafikk mangler.</t>
  </si>
  <si>
    <t>Mangler dørautomatikk på ytterdører og innerdører i hovedkommunikasjonsvei. Mangelfull merking og kontraster, ikke terskelfritt.</t>
  </si>
  <si>
    <t>Mangler HC-parkering ved skoleanlegget</t>
  </si>
  <si>
    <t>Trapper oppfyller ikke forskriftens krav. Dårlig belyst.</t>
  </si>
  <si>
    <t>Behov for omfattende utbedringer for å imøtekomme forskriftens krav om deltakelse og likestilt bruk.</t>
  </si>
  <si>
    <t>Tordenskjoldsgate skole</t>
  </si>
  <si>
    <t xml:space="preserve">Brakker står på uteoppholdsarealet. Fotavtrykket er ikke trukket fra. </t>
  </si>
  <si>
    <t>Består av 1 hovedbygg og en rekke av flere bygg som er bygget på og sammen på ulike tidspunkt.</t>
  </si>
  <si>
    <t>Gymsal</t>
  </si>
  <si>
    <t>Deler av undervisning i brakker, 2 klasserom</t>
  </si>
  <si>
    <t>Rehabilitering og utvidelse med oppstart 2025</t>
  </si>
  <si>
    <t>Skoletomta får økt areal i forbindelse med påbygging.</t>
  </si>
  <si>
    <t>Mangler i trinnarealer og lav standard på spesialrom.</t>
  </si>
  <si>
    <t>Små klasserom, få grupperom, mangler garderober.</t>
  </si>
  <si>
    <t>Lav standard på spesialrom. Mat og helse er oppgradert i 2023.</t>
  </si>
  <si>
    <t>Dårlig sammenheng mellom bygg og funksjoner.</t>
  </si>
  <si>
    <t>Mangler i trinnarealer og lav standard på spesialrom. Dårlig sammenheng mellom funksjoner. Inneklimautfordringer.</t>
  </si>
  <si>
    <t>Råteskader og overflatebehandling på hovedbygget .</t>
  </si>
  <si>
    <t>Moden for utskifting mye dårlig belegg.</t>
  </si>
  <si>
    <t xml:space="preserve">Fordeling av varme er utfordrende eldre anlegg </t>
  </si>
  <si>
    <t>Ventilasjon av eldre dato må byttes ut</t>
  </si>
  <si>
    <t xml:space="preserve">Enkelte av underpunktene har avvik (TG3) </t>
  </si>
  <si>
    <t>Trafikale vansker knyttet til adkomst, av/påstigning, SFO og vare- og avfallshåndtering.</t>
  </si>
  <si>
    <t>Trafikale problemer knyttet til adkomst, av/på-stigning og SFO, samt ved vare- og avfallshåndtering på et trangt areal.</t>
  </si>
  <si>
    <t xml:space="preserve">Heis er ikke tilstrekkelig utformet eller det er ikke heis installert. </t>
  </si>
  <si>
    <t xml:space="preserve">Hovedinngangsparti har store mangler mht. UU. </t>
  </si>
  <si>
    <t xml:space="preserve">Mangler dørautomatikk, ikke terskelfritt, dårlig skiltet, mangler ledelinje, </t>
  </si>
  <si>
    <t>Innendørs og utendørs trapper er ikke tilstrekkelig utformet mht. visuell/taktil oppmerking, luminanskontrast, belysning og/eller håndløper.</t>
  </si>
  <si>
    <t>Drift fordelt på 3 bygg samt innleide brakker.</t>
  </si>
  <si>
    <t>Behov for omfattende utbedringer for å imøtekomme forskriftens krav om tilgjengelighet, deltakelse og likestilt bruk.</t>
  </si>
  <si>
    <t>Har ikke HC-plass og oppstillingsareal innendørs.</t>
  </si>
  <si>
    <t xml:space="preserve">Mangler universelt utformet lekeareal. Mangelfull belysning og kontrastmerking. </t>
  </si>
  <si>
    <t>Torridal skole (B)</t>
  </si>
  <si>
    <t>Består av 2 bygg.</t>
  </si>
  <si>
    <t>Gymsal fra 1970 ble renovert samtidig med bygging av ny skole. 
Gamlebygget er ikke vurdert, da det ikke anses som del av skolearealet. Dette har flere elementer med TG3 innvendig.</t>
  </si>
  <si>
    <t>Små spesialrom.</t>
  </si>
  <si>
    <t>Finnes ikke frittliggende trapp i uteareal</t>
  </si>
  <si>
    <t>Torridal skole (U)</t>
  </si>
  <si>
    <t>Del av kunstgressbane (idrett)</t>
  </si>
  <si>
    <t>Består av 1 bygg, bygget sammen med idrettshall.</t>
  </si>
  <si>
    <t>Mangler dagslys i arbeidsrom.</t>
  </si>
  <si>
    <t>Mangler noe areal. Mangler dagslys i arbeidsrommene.</t>
  </si>
  <si>
    <t>Inneklimautfordringer og manglede dagslys i arbeidsrom.</t>
  </si>
  <si>
    <t>Tunballen skole</t>
  </si>
  <si>
    <t>Liten kunstgressbane (friområde) og skog (ubebygd tomt)</t>
  </si>
  <si>
    <t xml:space="preserve">Består av 1 bygg som senere er bygget ut med ny fløy. </t>
  </si>
  <si>
    <t>Nesten nok areal, men mangler dagslys i tre arbeidsrom.</t>
  </si>
  <si>
    <t>Noe utfordring med inneklima og mangler dagslys på arbeidsrom.</t>
  </si>
  <si>
    <t>Store deler av yttertak må tekkes på nytt pga alder og lekkasjer.</t>
  </si>
  <si>
    <t xml:space="preserve">Deler av yttertak er TG3 og må tekkes om innen kort tid. </t>
  </si>
  <si>
    <t>Deler av uteoppholdsarealet tilsier en TG3.</t>
  </si>
  <si>
    <t xml:space="preserve">Ikke automatikk på noen innvendige dører til hovedfunksjoner. </t>
  </si>
  <si>
    <t>Behov for omfattende utbedringer for å imøtekomme forskriftens krav om deltakelse og likestilt bruk for de yngste trinnene.</t>
  </si>
  <si>
    <t>Vardåsen skole</t>
  </si>
  <si>
    <t>Består av 1 bygg som er utvidet i flere omganger i perioden 1984-2002.</t>
  </si>
  <si>
    <t xml:space="preserve">Behov for diverse maling og oppussing. </t>
  </si>
  <si>
    <t xml:space="preserve">Mange dører er av svært dårlig karakter og må byttes. </t>
  </si>
  <si>
    <t>Røropplegg i teknisk rom er dårlig og det er lekkasjer.</t>
  </si>
  <si>
    <t xml:space="preserve">Flere gamle panelovner som må byttes ut. </t>
  </si>
  <si>
    <t xml:space="preserve">Løfteplattformen er svært dårlig og må skiftes ut. </t>
  </si>
  <si>
    <t xml:space="preserve">Enkelte bygningsdeler har (TG3), det gjelder i hovedsak innvendig vedlikehold av gulv, vegger, tak og utskifting av dører. </t>
  </si>
  <si>
    <t xml:space="preserve">Ikke dørautomatikk på ytterdører. Ikke ledelinjer og taktil merking. </t>
  </si>
  <si>
    <t xml:space="preserve">Ikke innvendig dørautomatikk i kommunikasjonsvei. Mangler ampe til administrasjonsdelen. </t>
  </si>
  <si>
    <t xml:space="preserve">Mangler HC toaletter i flere etasjer. </t>
  </si>
  <si>
    <t xml:space="preserve">Ikke dørautomatikk. </t>
  </si>
  <si>
    <t xml:space="preserve">Mangler rampe til administrasjonen. Mangler trappeneser og håndløpere. </t>
  </si>
  <si>
    <t xml:space="preserve">Det er et utfordrende bygg å orientere seg i med mange nivåforskjeller og halve etasjer.  Det er og manglende skilting, ledelinjer og taktil merking. </t>
  </si>
  <si>
    <t>Har ikke HC-parkering</t>
  </si>
  <si>
    <t>Ve skole</t>
  </si>
  <si>
    <t>Arealet vil øke når ungdomstrinnet flytter til Lauvåsen</t>
  </si>
  <si>
    <t xml:space="preserve">Består av 4 separate bygg. Murbygget er ikke vurdert. </t>
  </si>
  <si>
    <t>Ungdomstrinnet flyttes i 2028 når ungdomsskole på Lauvåsen er ferdig</t>
  </si>
  <si>
    <t xml:space="preserve">Ventet stabil elevtallsutvikling, men ungdomstrinn bortfaller i 2028 </t>
  </si>
  <si>
    <t>Mange bygg og avstander gjør det vanskelig å utnytte anleggets kapasitet optimalt.</t>
  </si>
  <si>
    <t>Det meste er overmodent for sanering/oppgradering og etablering av nye aktivitetstilbud og belysning.</t>
  </si>
  <si>
    <t>Svært ensidig aktivitetstilbud for ungdomstrinnet og småbarnstrinnet spesielt.   Grusarealer uegnet til lek. Mangler belysning.</t>
  </si>
  <si>
    <t>De aller fleste lekeapparater, fallunderlag, kanter, ballspillutstyr og alt av kunstgress er overmodent for sanering.</t>
  </si>
  <si>
    <t>Uoversiktlige og trafikkfarlige forhold i adkomstområdet ved skole og flerbrukshall. Manglende belysning og avsperring mot trafikk. Vannproblematikk og behov for reasfaltering.</t>
  </si>
  <si>
    <t xml:space="preserve">Adkomstområdet har en salig blanding av adkomst buss, SFO-levering, av/påstigning, parkering ansatte, sykkelparkering ved flerbrukshallen, vare- og avfallshåndtering, mange kyssinger av den gjennomgående boligveien, manglende belysning og ingen langsgående avsperring mot uteoppholdsarealet.  </t>
  </si>
  <si>
    <t>Vannproblematikk, uegnet grusmasser og behov for både utskifting av eldre ødelagt asfalt og supplering med nye asfaltert, funksjonelle arealer. Renovering av plankevegg i sørøst.</t>
  </si>
  <si>
    <t xml:space="preserve">Ingen automatikk på ytterdører. Det mangler ledelinjer på stort sett alle bygg. </t>
  </si>
  <si>
    <t>Dører har stort sett ikke automatikk.</t>
  </si>
  <si>
    <t xml:space="preserve">Utforming av rampe på SFO bygget må endres for å gi bedre plass/tilgang for adkomst inn i bygget jmf Tek §12.8. Ingen automatikk på dører i kommunikasjonsvei inne i byggene. </t>
  </si>
  <si>
    <t xml:space="preserve">Skolen har ikke HC-plass til parkering. </t>
  </si>
  <si>
    <t>Trapp oppfyller ikke  forskriftens krav</t>
  </si>
  <si>
    <t>Vigvoll skole</t>
  </si>
  <si>
    <t>Ubebygd areal regulert til ballhall. Ligger ikke inntil uteoppholdsarealet.</t>
  </si>
  <si>
    <t xml:space="preserve">Består av 1 bygg og en brakkemodul. </t>
  </si>
  <si>
    <t xml:space="preserve">Skolen skal legges ned og elevene flyttes til ny skole på Lauvåsen. </t>
  </si>
  <si>
    <t>Trange korridorer og lite oversiktlig.</t>
  </si>
  <si>
    <t xml:space="preserve">For lav takhøyde, himlinger blir ødelagt og plater må byttes. </t>
  </si>
  <si>
    <t>Store avvik i forhold til mengde aktivitetstilbud på et alt for lite areal pr elev.  Skolens elever skal etterhvert flytte inn i nytt anlegg på Lauvåsen.</t>
  </si>
  <si>
    <t xml:space="preserve">For lite tilgjengelig uteområdet til å få innpasset de aktiviteter en ungdomsskole bør ha.  </t>
  </si>
  <si>
    <t xml:space="preserve">Mangler noe dørautomatikk, ikke taktil merking inne eller ute, ikke ledelinjer. </t>
  </si>
  <si>
    <t>Mangler dørautomatikk</t>
  </si>
  <si>
    <t>Mangelfull belysning for svaksynte. Mangler visuelle og taktile avgrensinger.</t>
  </si>
  <si>
    <t>Har ikke frittliggende trapp i uteområdet</t>
  </si>
  <si>
    <t>Mangler for å imøtekomme forskriftens krav om deltakelse og likestilt bruk. Skolen skal avvikles på sikt.</t>
  </si>
  <si>
    <t>Voiebyen skole</t>
  </si>
  <si>
    <t>Fotavtrykk brakkerigger inngår i oppgitt m2.</t>
  </si>
  <si>
    <t>Kunstgressbane 1500 m2 og friområde 1500 m2</t>
  </si>
  <si>
    <t>Består av 1 bygg</t>
  </si>
  <si>
    <t>Inkluderer brakker.</t>
  </si>
  <si>
    <t>Stor slitasje på innvendige dører, flere er sprukket i karm og dørblad og har svært slitte hengsler og lås/beslag.</t>
  </si>
  <si>
    <t>Skolekjøkkenet er overmodent for utskifting, dette er svært slitt.</t>
  </si>
  <si>
    <t xml:space="preserve">Store utfordringer vedr. overvann i skolegård og inn mot bygget. </t>
  </si>
  <si>
    <t>Mangler dørautomatikk. Mangelfull skilting.</t>
  </si>
  <si>
    <t>Mangler dørautomatikk, flere med for høy terskel.</t>
  </si>
  <si>
    <t>Vågsbygd skole</t>
  </si>
  <si>
    <t>Uregulert areal.</t>
  </si>
  <si>
    <t>Friområde i bruk 2022/2023</t>
  </si>
  <si>
    <t>1 hovedbygg som i 2024 rehabiliteres samtidig med nybygg. Det vil da være 4 bygg som knyttes sammen med en glassgård.</t>
  </si>
  <si>
    <t>Merk; løftes til A-bygg når nybygg er ferdigstilt.</t>
  </si>
  <si>
    <t>Tilbygg og uteområdet</t>
  </si>
  <si>
    <t>Det legges til grunn TG0 for nybygg og TG1/2 for eksisterende bygg.</t>
  </si>
  <si>
    <t>Det legges til grunn TGO for egnethet og tilstand på opparbeidet uteoppholdsareal, når det er ferdigstilt</t>
  </si>
  <si>
    <t>Det legges til grunn TGO for opparbeidet øvrige uteareal og andre forhold, når det er ferdigstilt.</t>
  </si>
  <si>
    <t>Det legges til grunn TGO for universelt utformet uteareal, når det er ferdigstilt.</t>
  </si>
  <si>
    <t>Wilds Minne skole</t>
  </si>
  <si>
    <t>8 700 m2 av arealet er regulert til idrett/skolegård. Sambruk.</t>
  </si>
  <si>
    <t>Vurdering av det nye skoleanlegget som er under bygging.</t>
  </si>
  <si>
    <t>Legges til grunn TG0 for nybygg.</t>
  </si>
  <si>
    <t>Det legges til grunn TGO for egnethet og tilstand på opparbeidet uteoppholdsareal, når det er ferdigstilt.</t>
  </si>
  <si>
    <t>Det legges til grunn TGO for opparbeidet øvrige uteareal og andre forhold, når det er ferdigstilt</t>
  </si>
  <si>
    <t>Det legges til grunn TGO for universelt utformet uteareal, når det er ferdigstilt</t>
  </si>
  <si>
    <t>Øvre Slettheia skole</t>
  </si>
  <si>
    <t>1.-4. trinn</t>
  </si>
  <si>
    <t>Består av 1 bygg, alt på ett plan.</t>
  </si>
  <si>
    <t>Skolen foreslås ombygd til barnehage i 2024</t>
  </si>
  <si>
    <t>Problematisk trafikkavvikling, forholdet til myk trafikanter og gjennomgående g/s-vei gir isolert en TG3.</t>
  </si>
  <si>
    <t>Sammenblanding av adkomst bygg, parkering, gang/sykkelvei, vare- og avfallshåndtering. Manglende belysning og sykkelstativer for elever.</t>
  </si>
  <si>
    <t>Ikke installert.</t>
  </si>
  <si>
    <t>Ingen trapper eller ramper i bygget.</t>
  </si>
  <si>
    <t>HC-parkering mangler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</si>
</sst>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0"/>
      <name val="Calibri"/>
      <family val="2"/>
      <scheme val="minor"/>
    </font>
    <font>
      <sz val="11"/>
      <color indexed="8"/>
      <name val="Calibri"/>
      <family val="2"/>
      <scheme val="minor"/>
    </font>
    <font>
      <sz val="10"/>
      <color theme="1"/>
      <name val="Arial"/>
      <family val="2"/>
    </font>
    <font>
      <b/>
      <sz val="10"/>
      <color theme="1"/>
      <name val="Arial"/>
      <family val="2"/>
    </font>
    <font>
      <b/>
      <sz val="11"/>
      <color indexed="8"/>
      <name val="Calibri"/>
      <family val="2"/>
      <scheme val="minor"/>
    </font>
    <font>
      <b/>
      <sz val="12"/>
      <color indexed="8"/>
      <name val="Calibri"/>
      <family val="2"/>
      <scheme val="minor"/>
    </font>
    <font>
      <b/>
      <sz val="12"/>
      <color theme="1"/>
      <name val="Arial"/>
      <family val="2"/>
    </font>
    <font>
      <b/>
      <sz val="18"/>
      <color theme="1"/>
      <name val="Arial"/>
      <family val="2"/>
    </font>
    <font>
      <b/>
      <sz val="10"/>
      <color indexed="8"/>
      <name val="Arial"/>
      <family val="2"/>
    </font>
    <font>
      <b/>
      <sz val="12"/>
      <color indexed="8"/>
      <name val="Arial"/>
      <family val="2"/>
    </font>
    <font>
      <sz val="11"/>
      <color indexed="8"/>
      <name val="Arial"/>
      <family val="2"/>
    </font>
    <font>
      <sz val="10"/>
      <name val="Calibri"/>
      <family val="2"/>
    </font>
    <font>
      <sz val="10"/>
      <color theme="0"/>
      <name val="Arial"/>
      <family val="2"/>
    </font>
    <font>
      <sz val="10"/>
      <color rgb="FF000000"/>
      <name val="Arial"/>
      <family val="2"/>
    </font>
    <font>
      <u/>
      <sz val="11"/>
      <color theme="10"/>
      <name val="Calibri"/>
      <family val="2"/>
      <scheme val="minor"/>
    </font>
    <font>
      <b/>
      <sz val="14"/>
      <color indexed="8"/>
      <name val="Calibri"/>
      <family val="2"/>
      <scheme val="minor"/>
    </font>
    <font>
      <sz val="11"/>
      <color theme="1"/>
      <name val="Calibri"/>
      <family val="2"/>
      <charset val="1"/>
    </font>
    <font>
      <sz val="8"/>
      <name val="Calibri"/>
      <family val="2"/>
      <scheme val="minor"/>
    </font>
    <font>
      <b/>
      <sz val="11"/>
      <color rgb="FF6C320A"/>
      <name val="Arial"/>
      <family val="2"/>
    </font>
    <font>
      <sz val="11"/>
      <color rgb="FF000000"/>
      <name val="Calibri"/>
      <family val="2"/>
    </font>
    <font>
      <sz val="11"/>
      <color rgb="FF444444"/>
      <name val="Calibri"/>
      <family val="2"/>
      <charset val="1"/>
    </font>
    <font>
      <sz val="11"/>
      <name val="Calibri"/>
      <family val="2"/>
      <scheme val="minor"/>
    </font>
    <font>
      <sz val="11"/>
      <color rgb="FF444444"/>
      <name val="Calibri"/>
      <family val="2"/>
    </font>
    <font>
      <sz val="11"/>
      <color theme="1"/>
      <name val="Calibri"/>
      <family val="2"/>
    </font>
    <font>
      <sz val="11"/>
      <color rgb="FF000000"/>
      <name val="Calibri"/>
      <family val="2"/>
      <charset val="1"/>
    </font>
    <font>
      <sz val="11"/>
      <color theme="1"/>
      <name val="Calibri"/>
      <family val="2"/>
      <scheme val="minor"/>
    </font>
    <font>
      <sz val="11"/>
      <color indexed="8"/>
      <name val="Calibri"/>
      <family val="2"/>
    </font>
    <font>
      <sz val="11"/>
      <color rgb="FF000000"/>
      <name val="Calibri"/>
      <charset val="1"/>
    </font>
    <font>
      <sz val="11"/>
      <color rgb="FF000000"/>
      <name val="Calibri"/>
    </font>
    <font>
      <u/>
      <sz val="11"/>
      <color rgb="FF000000"/>
      <name val="Calibri"/>
      <charset val="1"/>
    </font>
    <font>
      <b/>
      <sz val="18"/>
      <color theme="5" tint="-0.499984740745262"/>
      <name val="Calibri"/>
      <family val="2"/>
      <scheme val="minor"/>
    </font>
    <font>
      <sz val="12"/>
      <color theme="0"/>
      <name val="Arial"/>
      <family val="2"/>
    </font>
    <font>
      <sz val="12"/>
      <color indexed="8"/>
      <name val="Calibri"/>
      <family val="2"/>
      <scheme val="minor"/>
    </font>
    <font>
      <b/>
      <sz val="11"/>
      <color rgb="FF000000"/>
      <name val="Calibri"/>
      <family val="2"/>
    </font>
    <font>
      <b/>
      <sz val="10"/>
      <color rgb="FF000000"/>
      <name val="Arial"/>
      <family val="2"/>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C000"/>
        <bgColor indexed="64"/>
      </patternFill>
    </fill>
    <fill>
      <patternFill patternType="solid">
        <fgColor theme="1" tint="0.249977111117893"/>
        <bgColor indexed="64"/>
      </patternFill>
    </fill>
    <fill>
      <patternFill patternType="solid">
        <fgColor rgb="FFC8C430"/>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rgb="FFF9F9F9"/>
        <bgColor indexed="64"/>
      </patternFill>
    </fill>
    <fill>
      <patternFill patternType="solid">
        <fgColor rgb="FFEEEEEE"/>
        <bgColor indexed="64"/>
      </patternFill>
    </fill>
    <fill>
      <patternFill patternType="solid">
        <fgColor rgb="FFFFFF00"/>
        <bgColor indexed="64"/>
      </patternFill>
    </fill>
    <fill>
      <patternFill patternType="solid">
        <fgColor theme="9"/>
        <bgColor indexed="64"/>
      </patternFill>
    </fill>
    <fill>
      <patternFill patternType="solid">
        <fgColor theme="5" tint="-0.249977111117893"/>
        <bgColor indexed="64"/>
      </patternFill>
    </fill>
    <fill>
      <patternFill patternType="solid">
        <fgColor rgb="FFF2F2F2"/>
        <bgColor indexed="64"/>
      </patternFill>
    </fill>
    <fill>
      <patternFill patternType="solid">
        <fgColor rgb="FFF9F9F9"/>
        <bgColor rgb="FF000000"/>
      </patternFill>
    </fill>
    <fill>
      <patternFill patternType="solid">
        <fgColor rgb="FF70AD47"/>
        <bgColor indexed="64"/>
      </patternFill>
    </fill>
    <fill>
      <patternFill patternType="solid">
        <fgColor rgb="FFEDEDED"/>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theme="0"/>
      </left>
      <right style="medium">
        <color theme="0"/>
      </right>
      <top style="medium">
        <color theme="0"/>
      </top>
      <bottom style="medium">
        <color theme="0"/>
      </bottom>
      <diagonal/>
    </border>
    <border>
      <left style="thin">
        <color theme="0"/>
      </left>
      <right style="thin">
        <color theme="0"/>
      </right>
      <top/>
      <bottom/>
      <diagonal/>
    </border>
    <border>
      <left style="thin">
        <color rgb="FFFFFFFF"/>
      </left>
      <right style="thin">
        <color rgb="FFFFFFFF"/>
      </right>
      <top style="thin">
        <color rgb="FFFFFFFF"/>
      </top>
      <bottom style="thin">
        <color rgb="FFFFFFFF"/>
      </bottom>
      <diagonal/>
    </border>
    <border>
      <left style="thin">
        <color theme="0"/>
      </left>
      <right/>
      <top style="thin">
        <color theme="0"/>
      </top>
      <bottom style="thin">
        <color theme="0"/>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7">
    <xf numFmtId="0" fontId="0" fillId="0" borderId="0"/>
    <xf numFmtId="0" fontId="2" fillId="0" borderId="0"/>
    <xf numFmtId="0" fontId="3" fillId="0" borderId="0"/>
    <xf numFmtId="9" fontId="3"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9" fontId="26" fillId="0" borderId="0" applyFont="0" applyFill="0" applyBorder="0" applyAlignment="0" applyProtection="0"/>
  </cellStyleXfs>
  <cellXfs count="131">
    <xf numFmtId="0" fontId="0" fillId="0" borderId="0" xfId="0"/>
    <xf numFmtId="0" fontId="3" fillId="0" borderId="0" xfId="2"/>
    <xf numFmtId="0" fontId="4" fillId="0" borderId="0" xfId="2" applyFont="1" applyAlignment="1">
      <alignment horizontal="left"/>
    </xf>
    <xf numFmtId="0" fontId="3" fillId="4" borderId="0" xfId="2" applyFill="1"/>
    <xf numFmtId="0" fontId="3" fillId="5" borderId="0" xfId="2" applyFill="1"/>
    <xf numFmtId="0" fontId="3" fillId="0" borderId="0" xfId="2" applyAlignment="1">
      <alignment horizontal="left"/>
    </xf>
    <xf numFmtId="0" fontId="3" fillId="0" borderId="0" xfId="2" applyAlignment="1">
      <alignment horizontal="right"/>
    </xf>
    <xf numFmtId="0" fontId="2" fillId="3" borderId="1" xfId="1" applyFill="1" applyBorder="1"/>
    <xf numFmtId="0" fontId="2" fillId="7" borderId="1" xfId="1" applyFill="1" applyBorder="1" applyAlignment="1">
      <alignment vertical="top"/>
    </xf>
    <xf numFmtId="0" fontId="6" fillId="0" borderId="1" xfId="1" applyFont="1" applyBorder="1"/>
    <xf numFmtId="0" fontId="7" fillId="0" borderId="0" xfId="2" applyFont="1"/>
    <xf numFmtId="0" fontId="8" fillId="0" borderId="0" xfId="2" applyFont="1"/>
    <xf numFmtId="0" fontId="2" fillId="3" borderId="1" xfId="1" applyFill="1" applyBorder="1" applyAlignment="1">
      <alignment horizontal="left" vertical="top"/>
    </xf>
    <xf numFmtId="0" fontId="6" fillId="0" borderId="2" xfId="1" applyFont="1" applyBorder="1" applyAlignment="1">
      <alignment vertical="top" wrapText="1"/>
    </xf>
    <xf numFmtId="0" fontId="5" fillId="3" borderId="3" xfId="1" applyFont="1" applyFill="1" applyBorder="1" applyAlignment="1">
      <alignment vertical="top" wrapText="1"/>
    </xf>
    <xf numFmtId="0" fontId="2" fillId="3" borderId="1" xfId="1" applyFill="1" applyBorder="1" applyAlignment="1" applyProtection="1">
      <alignment vertical="top" wrapText="1"/>
      <protection locked="0"/>
    </xf>
    <xf numFmtId="0" fontId="4" fillId="0" borderId="0" xfId="2" applyFont="1" applyProtection="1">
      <protection locked="0"/>
    </xf>
    <xf numFmtId="0" fontId="2" fillId="3" borderId="1" xfId="1" applyFill="1" applyBorder="1" applyAlignment="1" applyProtection="1">
      <alignment horizontal="center" vertical="top"/>
      <protection locked="0"/>
    </xf>
    <xf numFmtId="0" fontId="3" fillId="0" borderId="0" xfId="2" applyProtection="1">
      <protection locked="0"/>
    </xf>
    <xf numFmtId="0" fontId="2" fillId="3" borderId="1" xfId="1" applyFill="1" applyBorder="1" applyAlignment="1" applyProtection="1">
      <alignment horizontal="center"/>
      <protection locked="0"/>
    </xf>
    <xf numFmtId="0" fontId="3" fillId="0" borderId="0" xfId="2" applyAlignment="1" applyProtection="1">
      <alignment horizontal="right"/>
      <protection locked="0"/>
    </xf>
    <xf numFmtId="9" fontId="2" fillId="0" borderId="1" xfId="3" applyFont="1" applyBorder="1" applyAlignment="1" applyProtection="1">
      <alignment horizontal="center"/>
    </xf>
    <xf numFmtId="1" fontId="2" fillId="3" borderId="1" xfId="1" applyNumberFormat="1" applyFill="1" applyBorder="1" applyAlignment="1">
      <alignment horizontal="center"/>
    </xf>
    <xf numFmtId="0" fontId="1" fillId="6" borderId="1" xfId="1" applyFont="1" applyFill="1" applyBorder="1" applyAlignment="1">
      <alignment vertical="top" wrapText="1"/>
    </xf>
    <xf numFmtId="0" fontId="10" fillId="0" borderId="4" xfId="1" applyFont="1" applyBorder="1"/>
    <xf numFmtId="0" fontId="7" fillId="0" borderId="0" xfId="2" applyFont="1" applyAlignment="1">
      <alignment horizontal="left"/>
    </xf>
    <xf numFmtId="0" fontId="11" fillId="3" borderId="3" xfId="1" applyFont="1" applyFill="1" applyBorder="1" applyAlignment="1">
      <alignment vertical="top" wrapText="1"/>
    </xf>
    <xf numFmtId="0" fontId="3" fillId="0" borderId="0" xfId="2" applyAlignment="1">
      <alignment vertical="center"/>
    </xf>
    <xf numFmtId="0" fontId="2" fillId="3" borderId="0" xfId="1" applyFill="1" applyAlignment="1" applyProtection="1">
      <alignment horizontal="center"/>
      <protection locked="0"/>
    </xf>
    <xf numFmtId="0" fontId="12" fillId="3" borderId="0" xfId="2" applyFont="1" applyFill="1"/>
    <xf numFmtId="0" fontId="2" fillId="3" borderId="1" xfId="1" applyFill="1" applyBorder="1" applyAlignment="1" applyProtection="1">
      <alignment horizontal="center" vertical="center"/>
      <protection locked="0"/>
    </xf>
    <xf numFmtId="0" fontId="2" fillId="3" borderId="1" xfId="1" applyFill="1" applyBorder="1" applyAlignment="1">
      <alignment vertical="center"/>
    </xf>
    <xf numFmtId="0" fontId="2" fillId="3" borderId="1" xfId="1" applyFill="1" applyBorder="1" applyAlignment="1">
      <alignment horizontal="center" vertical="center"/>
    </xf>
    <xf numFmtId="1" fontId="2" fillId="3" borderId="1" xfId="1" applyNumberFormat="1" applyFill="1" applyBorder="1" applyAlignment="1">
      <alignment horizontal="center" vertical="center"/>
    </xf>
    <xf numFmtId="49" fontId="2" fillId="3" borderId="1" xfId="1" applyNumberFormat="1" applyFill="1" applyBorder="1" applyAlignment="1" applyProtection="1">
      <alignment horizontal="center"/>
      <protection locked="0"/>
    </xf>
    <xf numFmtId="0" fontId="1" fillId="8" borderId="1" xfId="1" applyFont="1" applyFill="1" applyBorder="1" applyAlignment="1">
      <alignment vertical="top" wrapText="1"/>
    </xf>
    <xf numFmtId="0" fontId="1" fillId="9" borderId="1" xfId="1" applyFont="1" applyFill="1" applyBorder="1" applyAlignment="1">
      <alignment vertical="top" wrapText="1"/>
    </xf>
    <xf numFmtId="0" fontId="1" fillId="10" borderId="1" xfId="1" applyFont="1" applyFill="1" applyBorder="1" applyAlignment="1">
      <alignment vertical="top" wrapText="1"/>
    </xf>
    <xf numFmtId="0" fontId="13" fillId="2" borderId="0" xfId="2" applyFont="1" applyFill="1" applyAlignment="1">
      <alignment horizontal="right"/>
    </xf>
    <xf numFmtId="0" fontId="13" fillId="2" borderId="0" xfId="2" applyFont="1" applyFill="1"/>
    <xf numFmtId="0" fontId="1" fillId="11" borderId="1" xfId="1" applyFont="1" applyFill="1" applyBorder="1" applyAlignment="1">
      <alignment vertical="top" wrapText="1"/>
    </xf>
    <xf numFmtId="0" fontId="3" fillId="0" borderId="0" xfId="2" applyAlignment="1" applyProtection="1">
      <alignment vertical="top" wrapText="1"/>
      <protection locked="0"/>
    </xf>
    <xf numFmtId="0" fontId="3" fillId="2" borderId="0" xfId="2" applyFill="1" applyProtection="1">
      <protection locked="0"/>
    </xf>
    <xf numFmtId="0" fontId="3" fillId="2" borderId="1" xfId="2" applyFill="1" applyBorder="1" applyProtection="1">
      <protection locked="0"/>
    </xf>
    <xf numFmtId="0" fontId="3" fillId="2" borderId="1" xfId="2" applyFill="1" applyBorder="1" applyAlignment="1" applyProtection="1">
      <alignment horizontal="right"/>
      <protection locked="0"/>
    </xf>
    <xf numFmtId="1" fontId="3" fillId="2" borderId="1" xfId="2" applyNumberFormat="1" applyFill="1" applyBorder="1" applyProtection="1">
      <protection locked="0"/>
    </xf>
    <xf numFmtId="0" fontId="2" fillId="2" borderId="1" xfId="1" applyFill="1" applyBorder="1" applyProtection="1">
      <protection locked="0"/>
    </xf>
    <xf numFmtId="0" fontId="1" fillId="6" borderId="1" xfId="1" applyFont="1" applyFill="1" applyBorder="1" applyAlignment="1" applyProtection="1">
      <alignment wrapText="1"/>
      <protection locked="0"/>
    </xf>
    <xf numFmtId="1" fontId="1" fillId="6" borderId="1" xfId="1" applyNumberFormat="1" applyFont="1" applyFill="1" applyBorder="1" applyAlignment="1" applyProtection="1">
      <alignment wrapText="1"/>
      <protection locked="0"/>
    </xf>
    <xf numFmtId="0" fontId="2" fillId="12" borderId="1" xfId="1" applyFill="1" applyBorder="1" applyAlignment="1" applyProtection="1">
      <alignment horizontal="left" vertical="top" wrapText="1" indent="2"/>
      <protection locked="0"/>
    </xf>
    <xf numFmtId="0" fontId="5" fillId="13" borderId="1" xfId="1" applyFont="1" applyFill="1" applyBorder="1" applyAlignment="1" applyProtection="1">
      <alignment vertical="top" wrapText="1"/>
      <protection locked="0"/>
    </xf>
    <xf numFmtId="0" fontId="2" fillId="13" borderId="1" xfId="1" applyFill="1" applyBorder="1" applyAlignment="1" applyProtection="1">
      <alignment vertical="top" wrapText="1"/>
      <protection locked="0"/>
    </xf>
    <xf numFmtId="0" fontId="2" fillId="12" borderId="1" xfId="1" applyFill="1" applyBorder="1" applyAlignment="1" applyProtection="1">
      <alignment vertical="top" wrapText="1"/>
      <protection locked="0"/>
    </xf>
    <xf numFmtId="0" fontId="6" fillId="3" borderId="1" xfId="1" applyFont="1" applyFill="1" applyBorder="1" applyAlignment="1" applyProtection="1">
      <alignment horizontal="center" vertical="top"/>
      <protection locked="0"/>
    </xf>
    <xf numFmtId="0" fontId="16" fillId="3" borderId="1" xfId="1" applyFont="1" applyFill="1" applyBorder="1" applyAlignment="1" applyProtection="1">
      <alignment horizontal="center" vertical="top"/>
      <protection locked="0"/>
    </xf>
    <xf numFmtId="14" fontId="2" fillId="12" borderId="1" xfId="1" applyNumberFormat="1" applyFill="1" applyBorder="1" applyAlignment="1" applyProtection="1">
      <alignment vertical="top" wrapText="1"/>
      <protection locked="0"/>
    </xf>
    <xf numFmtId="0" fontId="2" fillId="15" borderId="1" xfId="1" applyFill="1" applyBorder="1"/>
    <xf numFmtId="0" fontId="2" fillId="15" borderId="1" xfId="1" applyFill="1" applyBorder="1" applyAlignment="1">
      <alignment vertical="top"/>
    </xf>
    <xf numFmtId="0" fontId="3" fillId="15" borderId="0" xfId="2" applyFill="1"/>
    <xf numFmtId="0" fontId="2" fillId="14" borderId="1" xfId="1" applyFill="1" applyBorder="1" applyAlignment="1" applyProtection="1">
      <alignment vertical="top" wrapText="1"/>
      <protection locked="0"/>
    </xf>
    <xf numFmtId="0" fontId="3" fillId="0" borderId="0" xfId="2" applyAlignment="1">
      <alignment wrapText="1"/>
    </xf>
    <xf numFmtId="0" fontId="2" fillId="15" borderId="1" xfId="1" applyFill="1" applyBorder="1" applyAlignment="1">
      <alignment horizontal="center" vertical="top"/>
    </xf>
    <xf numFmtId="0" fontId="19" fillId="2" borderId="0" xfId="2" applyFont="1" applyFill="1"/>
    <xf numFmtId="0" fontId="2" fillId="3" borderId="1" xfId="1" applyFill="1" applyBorder="1" applyAlignment="1">
      <alignment horizontal="center" vertical="top"/>
    </xf>
    <xf numFmtId="0" fontId="1" fillId="16" borderId="1" xfId="1" applyFont="1" applyFill="1" applyBorder="1" applyAlignment="1">
      <alignment vertical="top" wrapText="1"/>
    </xf>
    <xf numFmtId="49" fontId="2" fillId="3" borderId="1" xfId="1" applyNumberFormat="1" applyFill="1" applyBorder="1" applyAlignment="1">
      <alignment horizontal="center"/>
    </xf>
    <xf numFmtId="1" fontId="2" fillId="3" borderId="1" xfId="1" applyNumberFormat="1" applyFill="1" applyBorder="1" applyAlignment="1">
      <alignment horizontal="center" wrapText="1"/>
    </xf>
    <xf numFmtId="0" fontId="2" fillId="15" borderId="1" xfId="1" applyFill="1" applyBorder="1" applyAlignment="1" applyProtection="1">
      <alignment horizontal="center" vertical="top"/>
      <protection locked="0"/>
    </xf>
    <xf numFmtId="0" fontId="20" fillId="3" borderId="1" xfId="1" applyFont="1" applyFill="1" applyBorder="1" applyAlignment="1" applyProtection="1">
      <alignment horizontal="center" vertical="top"/>
      <protection locked="0"/>
    </xf>
    <xf numFmtId="0" fontId="20" fillId="12" borderId="1" xfId="1" applyFont="1" applyFill="1" applyBorder="1" applyAlignment="1" applyProtection="1">
      <alignment vertical="top" wrapText="1"/>
      <protection locked="0"/>
    </xf>
    <xf numFmtId="0" fontId="21" fillId="0" borderId="0" xfId="0" applyFont="1"/>
    <xf numFmtId="0" fontId="15" fillId="13" borderId="1" xfId="5" applyFill="1" applyBorder="1" applyAlignment="1" applyProtection="1">
      <alignment vertical="top" wrapText="1"/>
      <protection locked="0"/>
    </xf>
    <xf numFmtId="3" fontId="2" fillId="3" borderId="1" xfId="1" applyNumberFormat="1" applyFill="1" applyBorder="1" applyAlignment="1" applyProtection="1">
      <alignment horizontal="center" vertical="top"/>
      <protection locked="0"/>
    </xf>
    <xf numFmtId="0" fontId="2" fillId="13" borderId="1" xfId="1" applyFill="1" applyBorder="1" applyAlignment="1" applyProtection="1">
      <alignment horizontal="center"/>
      <protection locked="0"/>
    </xf>
    <xf numFmtId="0" fontId="24" fillId="0" borderId="0" xfId="0" applyFont="1" applyAlignment="1">
      <alignment horizontal="left" vertical="top" wrapText="1"/>
    </xf>
    <xf numFmtId="0" fontId="20" fillId="13" borderId="1" xfId="1" applyFont="1" applyFill="1" applyBorder="1" applyAlignment="1" applyProtection="1">
      <alignment vertical="top" wrapText="1"/>
      <protection locked="0"/>
    </xf>
    <xf numFmtId="0" fontId="20" fillId="0" borderId="0" xfId="0" applyFont="1"/>
    <xf numFmtId="1" fontId="2" fillId="0" borderId="1" xfId="1" applyNumberFormat="1" applyBorder="1" applyAlignment="1">
      <alignment horizontal="center"/>
    </xf>
    <xf numFmtId="9" fontId="2" fillId="0" borderId="1" xfId="3" applyFont="1" applyBorder="1" applyAlignment="1">
      <alignment horizontal="center"/>
    </xf>
    <xf numFmtId="0" fontId="23" fillId="0" borderId="0" xfId="0" applyFont="1"/>
    <xf numFmtId="0" fontId="2" fillId="12" borderId="1" xfId="1" applyFill="1" applyBorder="1" applyAlignment="1" applyProtection="1">
      <alignment horizontal="left" vertical="top" wrapText="1"/>
      <protection locked="0"/>
    </xf>
    <xf numFmtId="0" fontId="23" fillId="12" borderId="1" xfId="1" applyFont="1" applyFill="1" applyBorder="1" applyAlignment="1" applyProtection="1">
      <alignment vertical="top" wrapText="1"/>
      <protection locked="0"/>
    </xf>
    <xf numFmtId="0" fontId="2" fillId="13" borderId="1" xfId="1" applyFill="1" applyBorder="1" applyAlignment="1" applyProtection="1">
      <alignment horizontal="left" vertical="top" wrapText="1"/>
      <protection locked="0"/>
    </xf>
    <xf numFmtId="0" fontId="25" fillId="0" borderId="0" xfId="0" applyFont="1" applyAlignment="1">
      <alignment horizontal="left" vertical="top" wrapText="1"/>
    </xf>
    <xf numFmtId="0" fontId="25" fillId="12" borderId="5" xfId="0" applyFont="1" applyFill="1" applyBorder="1"/>
    <xf numFmtId="0" fontId="25" fillId="13" borderId="5" xfId="0" applyFont="1" applyFill="1" applyBorder="1"/>
    <xf numFmtId="0" fontId="17" fillId="13" borderId="5" xfId="0" applyFont="1" applyFill="1" applyBorder="1"/>
    <xf numFmtId="0" fontId="17" fillId="12" borderId="5" xfId="0" applyFont="1" applyFill="1" applyBorder="1"/>
    <xf numFmtId="0" fontId="25" fillId="17" borderId="5" xfId="0" applyFont="1" applyFill="1" applyBorder="1" applyAlignment="1">
      <alignment horizontal="center"/>
    </xf>
    <xf numFmtId="0" fontId="2" fillId="0" borderId="1" xfId="1" applyBorder="1" applyAlignment="1" applyProtection="1">
      <alignment horizontal="center" vertical="top"/>
      <protection locked="0"/>
    </xf>
    <xf numFmtId="0" fontId="2" fillId="12" borderId="1" xfId="1" applyFill="1" applyBorder="1" applyAlignment="1" applyProtection="1">
      <alignment vertical="top"/>
      <protection locked="0"/>
    </xf>
    <xf numFmtId="0" fontId="27" fillId="12" borderId="1" xfId="1" applyFont="1" applyFill="1" applyBorder="1" applyAlignment="1" applyProtection="1">
      <alignment vertical="top" wrapText="1"/>
      <protection locked="0"/>
    </xf>
    <xf numFmtId="0" fontId="2" fillId="3" borderId="6" xfId="1" applyFill="1" applyBorder="1" applyAlignment="1" applyProtection="1">
      <alignment horizontal="center" vertical="top"/>
      <protection locked="0"/>
    </xf>
    <xf numFmtId="0" fontId="25" fillId="12" borderId="1" xfId="1" applyFont="1" applyFill="1" applyBorder="1" applyAlignment="1" applyProtection="1">
      <alignment vertical="top" wrapText="1"/>
      <protection locked="0"/>
    </xf>
    <xf numFmtId="0" fontId="25" fillId="13" borderId="1" xfId="1" applyFont="1" applyFill="1" applyBorder="1" applyAlignment="1" applyProtection="1">
      <alignment vertical="top" wrapText="1"/>
      <protection locked="0"/>
    </xf>
    <xf numFmtId="0" fontId="21" fillId="12" borderId="1" xfId="1" applyFont="1" applyFill="1" applyBorder="1" applyAlignment="1" applyProtection="1">
      <alignment vertical="top" wrapText="1"/>
      <protection locked="0"/>
    </xf>
    <xf numFmtId="0" fontId="28" fillId="13" borderId="1" xfId="1" applyFont="1" applyFill="1" applyBorder="1" applyAlignment="1" applyProtection="1">
      <alignment vertical="top" wrapText="1"/>
      <protection locked="0"/>
    </xf>
    <xf numFmtId="0" fontId="3" fillId="12" borderId="0" xfId="2" applyFill="1" applyAlignment="1">
      <alignment vertical="center"/>
    </xf>
    <xf numFmtId="0" fontId="22" fillId="14" borderId="1" xfId="1" applyFont="1" applyFill="1" applyBorder="1" applyAlignment="1">
      <alignment vertical="top" wrapText="1"/>
    </xf>
    <xf numFmtId="9" fontId="1" fillId="6" borderId="1" xfId="6" applyFont="1" applyFill="1" applyBorder="1" applyAlignment="1" applyProtection="1">
      <alignment wrapText="1"/>
      <protection locked="0"/>
    </xf>
    <xf numFmtId="0" fontId="2" fillId="15" borderId="1" xfId="1" applyFill="1" applyBorder="1" applyAlignment="1" applyProtection="1">
      <alignment horizontal="left" vertical="top"/>
      <protection locked="0"/>
    </xf>
    <xf numFmtId="0" fontId="1" fillId="14" borderId="1" xfId="1" applyFont="1" applyFill="1" applyBorder="1" applyAlignment="1">
      <alignment vertical="top" wrapText="1"/>
    </xf>
    <xf numFmtId="0" fontId="29" fillId="18" borderId="5" xfId="0" applyFont="1" applyFill="1" applyBorder="1" applyAlignment="1">
      <alignment wrapText="1"/>
    </xf>
    <xf numFmtId="0" fontId="17" fillId="0" borderId="0" xfId="0" applyFont="1" applyAlignment="1">
      <alignment vertical="top" wrapText="1"/>
    </xf>
    <xf numFmtId="0" fontId="12" fillId="3" borderId="0" xfId="2" applyFont="1" applyFill="1" applyAlignment="1">
      <alignment horizontal="center"/>
    </xf>
    <xf numFmtId="0" fontId="2" fillId="19" borderId="1" xfId="1" applyFill="1" applyBorder="1" applyAlignment="1">
      <alignment vertical="top"/>
    </xf>
    <xf numFmtId="9" fontId="3" fillId="0" borderId="0" xfId="2" applyNumberFormat="1" applyAlignment="1">
      <alignment vertical="center"/>
    </xf>
    <xf numFmtId="0" fontId="31" fillId="0" borderId="1" xfId="1" applyFont="1" applyBorder="1" applyAlignment="1" applyProtection="1">
      <alignment wrapText="1"/>
      <protection locked="0"/>
    </xf>
    <xf numFmtId="1" fontId="3" fillId="0" borderId="0" xfId="2" applyNumberFormat="1" applyProtection="1">
      <protection locked="0"/>
    </xf>
    <xf numFmtId="0" fontId="32" fillId="2" borderId="0" xfId="2" applyFont="1" applyFill="1" applyAlignment="1">
      <alignment horizontal="right"/>
    </xf>
    <xf numFmtId="0" fontId="33" fillId="3" borderId="1" xfId="1" applyFont="1" applyFill="1" applyBorder="1" applyAlignment="1" applyProtection="1">
      <alignment horizontal="center" vertical="top"/>
      <protection locked="0"/>
    </xf>
    <xf numFmtId="0" fontId="2" fillId="15" borderId="3" xfId="1" applyFill="1" applyBorder="1" applyAlignment="1">
      <alignment vertical="top"/>
    </xf>
    <xf numFmtId="0" fontId="2" fillId="7" borderId="3" xfId="1" applyFill="1" applyBorder="1" applyAlignment="1">
      <alignment vertical="top"/>
    </xf>
    <xf numFmtId="0" fontId="34" fillId="17" borderId="3" xfId="0" applyFont="1" applyFill="1" applyBorder="1" applyAlignment="1">
      <alignment vertical="top" wrapText="1"/>
    </xf>
    <xf numFmtId="0" fontId="20" fillId="12" borderId="3" xfId="0" applyFont="1" applyFill="1" applyBorder="1" applyAlignment="1">
      <alignment vertical="top" wrapText="1"/>
    </xf>
    <xf numFmtId="0" fontId="34" fillId="20" borderId="3" xfId="0" applyFont="1" applyFill="1" applyBorder="1" applyAlignment="1">
      <alignment vertical="top" wrapText="1"/>
    </xf>
    <xf numFmtId="0" fontId="10" fillId="0" borderId="3" xfId="1" applyFont="1" applyBorder="1"/>
    <xf numFmtId="0" fontId="9" fillId="0" borderId="3" xfId="1" applyFont="1" applyBorder="1" applyAlignment="1">
      <alignment vertical="top" wrapText="1"/>
    </xf>
    <xf numFmtId="0" fontId="3" fillId="0" borderId="3" xfId="0" applyFont="1" applyBorder="1" applyAlignment="1">
      <alignment vertical="top"/>
    </xf>
    <xf numFmtId="0" fontId="20" fillId="17" borderId="3" xfId="0" applyFont="1" applyFill="1" applyBorder="1" applyAlignment="1">
      <alignment vertical="top" wrapText="1"/>
    </xf>
    <xf numFmtId="0" fontId="9" fillId="0" borderId="4" xfId="1" applyFont="1" applyBorder="1" applyAlignment="1">
      <alignment vertical="top" wrapText="1"/>
    </xf>
    <xf numFmtId="0" fontId="3" fillId="0" borderId="0" xfId="0" applyFont="1" applyAlignment="1">
      <alignment vertical="top"/>
    </xf>
    <xf numFmtId="0" fontId="34" fillId="17" borderId="7" xfId="0" applyFont="1" applyFill="1" applyBorder="1" applyAlignment="1">
      <alignment vertical="top" wrapText="1"/>
    </xf>
    <xf numFmtId="0" fontId="34" fillId="17" borderId="8" xfId="0" applyFont="1" applyFill="1" applyBorder="1" applyAlignment="1">
      <alignment vertical="top" wrapText="1"/>
    </xf>
    <xf numFmtId="0" fontId="20" fillId="12" borderId="9" xfId="0" applyFont="1" applyFill="1" applyBorder="1" applyAlignment="1">
      <alignment vertical="top" wrapText="1"/>
    </xf>
    <xf numFmtId="0" fontId="20" fillId="12" borderId="10" xfId="0" applyFont="1" applyFill="1" applyBorder="1" applyAlignment="1">
      <alignment vertical="top" wrapText="1"/>
    </xf>
    <xf numFmtId="0" fontId="34" fillId="17" borderId="11" xfId="0" applyFont="1" applyFill="1" applyBorder="1" applyAlignment="1">
      <alignment vertical="top" wrapText="1"/>
    </xf>
    <xf numFmtId="0" fontId="35" fillId="17" borderId="12" xfId="0" applyFont="1" applyFill="1" applyBorder="1" applyAlignment="1">
      <alignment vertical="top" wrapText="1"/>
    </xf>
    <xf numFmtId="0" fontId="14" fillId="12" borderId="9" xfId="0" applyFont="1" applyFill="1" applyBorder="1" applyAlignment="1">
      <alignment vertical="top" wrapText="1"/>
    </xf>
    <xf numFmtId="0" fontId="14" fillId="12" borderId="10" xfId="0" applyFont="1" applyFill="1" applyBorder="1" applyAlignment="1">
      <alignment vertical="top" wrapText="1"/>
    </xf>
    <xf numFmtId="0" fontId="0" fillId="0" borderId="0" xfId="0" applyAlignment="1">
      <alignment vertical="top"/>
    </xf>
  </cellXfs>
  <cellStyles count="7">
    <cellStyle name="Hyperkobling" xfId="5" builtinId="8"/>
    <cellStyle name="Hyperlink" xfId="4" xr:uid="{00000000-000B-0000-0000-000008000000}"/>
    <cellStyle name="Normal" xfId="0" builtinId="0"/>
    <cellStyle name="Normal 2" xfId="1" xr:uid="{5F0E7308-9CF9-4CD0-B75F-2B60B2573316}"/>
    <cellStyle name="Normal 3" xfId="2" xr:uid="{90270EF8-90AD-4F24-8A8C-EFEC97E7EB9F}"/>
    <cellStyle name="Prosent" xfId="6" builtinId="5"/>
    <cellStyle name="Prosent 2" xfId="3" xr:uid="{0A66B6C0-0C60-45FE-8913-5E010B29C2B3}"/>
  </cellStyles>
  <dxfs count="2599">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92D05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C8C430"/>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rgb="FF92D05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92D05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C8C430"/>
        </patternFill>
      </fill>
    </dxf>
    <dxf>
      <fill>
        <patternFill>
          <bgColor rgb="FF92D05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C8C43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8C430"/>
        </patternFill>
      </fill>
    </dxf>
    <dxf>
      <fill>
        <patternFill>
          <bgColor rgb="FF92D050"/>
        </patternFill>
      </fill>
    </dxf>
    <dxf>
      <fill>
        <patternFill>
          <bgColor theme="9"/>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92D05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theme="9"/>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theme="9"/>
        </patternFill>
      </fill>
    </dxf>
    <dxf>
      <fill>
        <patternFill>
          <bgColor rgb="FFFF0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92D05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theme="9"/>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theme="9"/>
        </patternFill>
      </fill>
    </dxf>
    <dxf>
      <fill>
        <patternFill>
          <bgColor rgb="FFFF0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92D05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C8C430"/>
        </patternFill>
      </fill>
    </dxf>
    <dxf>
      <fill>
        <patternFill>
          <bgColor theme="9"/>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theme="9"/>
        </patternFill>
      </fill>
    </dxf>
    <dxf>
      <fill>
        <patternFill>
          <bgColor rgb="FFFFC000"/>
        </patternFill>
      </fill>
    </dxf>
    <dxf>
      <fill>
        <patternFill>
          <bgColor rgb="FFFF0000"/>
        </patternFill>
      </fill>
    </dxf>
    <dxf>
      <fill>
        <patternFill>
          <bgColor rgb="FF92D050"/>
        </patternFill>
      </fill>
    </dxf>
    <dxf>
      <fill>
        <patternFill>
          <bgColor rgb="FFC8C43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92D050"/>
        </patternFill>
      </fill>
    </dxf>
    <dxf>
      <fill>
        <patternFill>
          <bgColor theme="9"/>
        </patternFill>
      </fill>
    </dxf>
    <dxf>
      <fill>
        <patternFill>
          <bgColor rgb="FFFF000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0" tint="-4.9989318521683403E-2"/>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C8C43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theme="9"/>
        </patternFill>
      </fill>
    </dxf>
    <dxf>
      <fill>
        <patternFill>
          <bgColor rgb="FFFF0000"/>
        </patternFill>
      </fill>
    </dxf>
    <dxf>
      <fill>
        <patternFill>
          <bgColor rgb="FFFFC000"/>
        </patternFill>
      </fill>
    </dxf>
    <dxf>
      <fill>
        <patternFill>
          <bgColor theme="9"/>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C8C430"/>
        </patternFill>
      </fill>
    </dxf>
    <dxf>
      <fill>
        <patternFill>
          <bgColor theme="0" tint="-4.9989318521683403E-2"/>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theme="9"/>
        </patternFill>
      </fill>
    </dxf>
    <dxf>
      <fill>
        <patternFill>
          <bgColor rgb="FFC8C430"/>
        </patternFill>
      </fill>
    </dxf>
    <dxf>
      <fill>
        <patternFill>
          <bgColor rgb="FFFFC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C8C430"/>
        </patternFill>
      </fill>
    </dxf>
    <dxf>
      <fill>
        <patternFill>
          <bgColor rgb="FFFFC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C8C430"/>
        </patternFill>
      </fill>
    </dxf>
    <dxf>
      <fill>
        <patternFill>
          <bgColor rgb="FFFFC000"/>
        </patternFill>
      </fill>
    </dxf>
    <dxf>
      <fill>
        <patternFill>
          <bgColor rgb="FFFFC000"/>
        </patternFill>
      </fill>
    </dxf>
    <dxf>
      <fill>
        <patternFill>
          <bgColor rgb="FFC8C43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C8C430"/>
        </patternFill>
      </fill>
    </dxf>
    <dxf>
      <fill>
        <patternFill>
          <bgColor theme="9"/>
        </patternFill>
      </fill>
    </dxf>
  </dxfs>
  <tableStyles count="0" defaultTableStyle="TableStyleMedium2" defaultPivotStyle="PivotStyleLight16"/>
  <colors>
    <mruColors>
      <color rgb="FF70AD47"/>
      <color rgb="FFF9F9F9"/>
      <color rgb="FF6C320A"/>
      <color rgb="FFEEEEEE"/>
      <color rgb="FFDEDEDE"/>
      <color rgb="FFFFFFFF"/>
      <color rgb="FFC8C430"/>
      <color rgb="FFDBCA63"/>
      <color rgb="FFD1B823"/>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ustomXml" Target="../customXml/item2.xml"/><Relationship Id="rId61"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60"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onnections" Target="connection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dr_elevtall_kapasitet_TEK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_elevtall_kapasitet_TEKR"/>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kart.1881.no/kristiansand/4639-kristiansand-s/odderhei-1?mode=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kart.1881.no/kristiansand/4639-kristiansand-s/valsvigveien-21?mode=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kart.1881.no/?r=100475709S1"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kart.1881.no/kristiansand/4646-finsland/dynestoelvegen-9?mode=2"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kart.1881.no/?r=100475693S1"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kart.1881.no/?r=100034975S3"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kart.1881.no/?r=100475700S1"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kart.1881.no/?r=F3624861"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kart.1881.no/?r=101072778S1"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kart.1881.no/?r=F3624867"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kart.1881.no/?r=100904784S1"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kart.1881.no/?r=F3624874"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kart.1881.no/?r=100475713S2"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kart.1881.no/?r=F3624863"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kart.1881.no/?r=100475697S1"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kart.1881.no/?r=100849719S1"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kart.1881.no/?r=100475716S2"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kart.1881.no/?r=F3624869"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kart.1881.no/?r=100491719S1"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kart.1881.no/?r=100928331S1"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kart.1881.no/?r=100475706S1"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kart.1881.no/?r=100492962S1"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kart.1881.no/?r=100475703S1"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kart.1881.no/?r=100475691S1"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kart.1881.no/?r=100491718S1"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kart.1881.no/?r=100475707S1"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kart.1881.no/?r=F3625422"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kart.1881.no/?r=100493092S1"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kart.1881.no/?r=F3625877"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kart.1881.no/?r=100475694S2000001"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kart.1881.no/?r=100475699S1"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kart.1881.no/?r=100491716S1"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kart.1881.no/?r=100475714S1"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kart.1881.no/?r=100491717S2"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kart.1881.no/?r=100862891S1"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kart.1881.no/?r=F7723009"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kart.1881.no/?r=100034976S1"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kart.1881.no/?r=F8592825"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kart.1881.no/?r=100640176S1"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kart.1881.no/?r=F3599361"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kart.1881.no/?r=F3599361"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kart.1881.no/?r=F3624873"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kart.1881.no/?r=100475690S2"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kart.1881.no/?r=F3624844"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kart.1881.no/?r=100475705S1"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kart.1881.no/?r=100484033S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E452A-C8C4-4F40-8F65-BF70E9986BF2}">
  <sheetPr>
    <tabColor theme="3"/>
  </sheetPr>
  <dimension ref="A1:I98"/>
  <sheetViews>
    <sheetView showGridLines="0" tabSelected="1" topLeftCell="A70" zoomScale="115" zoomScaleNormal="115" workbookViewId="0">
      <selection activeCell="A35" sqref="A35"/>
    </sheetView>
  </sheetViews>
  <sheetFormatPr baseColWidth="10" defaultColWidth="11.42578125" defaultRowHeight="15" outlineLevelRow="2" x14ac:dyDescent="0.25"/>
  <cols>
    <col min="1" max="1" width="32.28515625" customWidth="1"/>
    <col min="2" max="2" width="28.28515625" customWidth="1"/>
    <col min="3" max="5" width="28.7109375" customWidth="1"/>
    <col min="6" max="6" width="47.28515625" customWidth="1"/>
    <col min="7" max="7" width="57" customWidth="1"/>
  </cols>
  <sheetData>
    <row r="1" spans="1:9" x14ac:dyDescent="0.25">
      <c r="A1" s="2" t="s">
        <v>0</v>
      </c>
      <c r="B1" s="1"/>
      <c r="C1" s="1"/>
      <c r="D1" s="1"/>
      <c r="E1" s="2" t="s">
        <v>1</v>
      </c>
      <c r="F1" s="1"/>
      <c r="G1" s="1"/>
      <c r="H1" s="1"/>
      <c r="I1" s="1"/>
    </row>
    <row r="2" spans="1:9" x14ac:dyDescent="0.25">
      <c r="A2" s="29" t="s">
        <v>2</v>
      </c>
      <c r="B2" s="1" t="s">
        <v>3</v>
      </c>
      <c r="C2" s="1"/>
      <c r="D2" s="1"/>
      <c r="E2" s="29" t="s">
        <v>4</v>
      </c>
      <c r="F2" s="1"/>
      <c r="G2" s="1"/>
      <c r="H2" s="1"/>
      <c r="I2" s="1"/>
    </row>
    <row r="3" spans="1:9" x14ac:dyDescent="0.25">
      <c r="A3" s="56" t="s">
        <v>5</v>
      </c>
      <c r="B3" s="1" t="s">
        <v>6</v>
      </c>
      <c r="C3" s="1"/>
      <c r="D3" s="1"/>
      <c r="E3" s="29" t="s">
        <v>7</v>
      </c>
      <c r="F3" s="1"/>
      <c r="G3" s="1"/>
      <c r="H3" s="1"/>
      <c r="I3" s="1"/>
    </row>
    <row r="4" spans="1:9" x14ac:dyDescent="0.25">
      <c r="A4" s="7" t="s">
        <v>8</v>
      </c>
      <c r="B4" s="1" t="s">
        <v>9</v>
      </c>
      <c r="C4" s="1"/>
      <c r="D4" s="1"/>
      <c r="E4" s="29" t="s">
        <v>10</v>
      </c>
      <c r="G4" s="1"/>
      <c r="H4" s="1"/>
      <c r="I4" s="1"/>
    </row>
    <row r="5" spans="1:9" x14ac:dyDescent="0.25">
      <c r="A5" s="7" t="s">
        <v>11</v>
      </c>
      <c r="B5" s="1" t="s">
        <v>12</v>
      </c>
      <c r="C5" s="1"/>
      <c r="D5" s="1"/>
      <c r="E5" s="1"/>
      <c r="G5" s="1"/>
      <c r="H5" s="1"/>
      <c r="I5" s="1"/>
    </row>
    <row r="6" spans="1:9" x14ac:dyDescent="0.25">
      <c r="A6" s="7" t="s">
        <v>13</v>
      </c>
      <c r="B6" s="1" t="s">
        <v>14</v>
      </c>
      <c r="C6" s="1"/>
      <c r="D6" s="1"/>
      <c r="E6" s="2" t="s">
        <v>15</v>
      </c>
      <c r="H6" s="1"/>
      <c r="I6" s="1"/>
    </row>
    <row r="7" spans="1:9" x14ac:dyDescent="0.25">
      <c r="A7" s="6"/>
      <c r="B7" s="1"/>
      <c r="C7" s="1"/>
      <c r="D7" s="1"/>
      <c r="E7" s="29" t="s">
        <v>16</v>
      </c>
      <c r="G7" s="1"/>
      <c r="H7" s="1"/>
      <c r="I7" s="1"/>
    </row>
    <row r="8" spans="1:9" x14ac:dyDescent="0.25">
      <c r="A8" s="2" t="s">
        <v>17</v>
      </c>
      <c r="B8" s="1"/>
      <c r="C8" s="1"/>
      <c r="D8" s="1"/>
      <c r="E8" s="29" t="s">
        <v>18</v>
      </c>
      <c r="G8" s="1"/>
      <c r="I8" s="1"/>
    </row>
    <row r="9" spans="1:9" ht="15" customHeight="1" x14ac:dyDescent="0.25">
      <c r="A9" s="29" t="s">
        <v>2</v>
      </c>
      <c r="B9" s="1" t="s">
        <v>3</v>
      </c>
      <c r="C9" s="1"/>
      <c r="D9" s="1"/>
      <c r="E9" s="29" t="s">
        <v>19</v>
      </c>
      <c r="G9" s="1"/>
      <c r="H9" s="1"/>
      <c r="I9" s="1"/>
    </row>
    <row r="10" spans="1:9" ht="15" customHeight="1" x14ac:dyDescent="0.25">
      <c r="A10" s="105" t="s">
        <v>20</v>
      </c>
      <c r="B10" s="1" t="s">
        <v>21</v>
      </c>
      <c r="C10" s="1"/>
      <c r="D10" s="1"/>
      <c r="E10" s="29" t="s">
        <v>22</v>
      </c>
      <c r="G10" s="1"/>
      <c r="I10" s="1"/>
    </row>
    <row r="11" spans="1:9" ht="15" customHeight="1" x14ac:dyDescent="0.25">
      <c r="A11" s="8" t="s">
        <v>23</v>
      </c>
      <c r="B11" s="1" t="s">
        <v>24</v>
      </c>
      <c r="C11" s="1"/>
      <c r="D11" s="1"/>
      <c r="G11" s="1"/>
      <c r="I11" s="1"/>
    </row>
    <row r="12" spans="1:9" ht="15" customHeight="1" thickBot="1" x14ac:dyDescent="0.3">
      <c r="A12" s="8" t="s">
        <v>25</v>
      </c>
      <c r="B12" s="1" t="s">
        <v>26</v>
      </c>
      <c r="C12" s="1"/>
      <c r="D12" s="1"/>
      <c r="E12" s="2" t="s">
        <v>27</v>
      </c>
      <c r="G12" s="1"/>
      <c r="I12" s="1"/>
    </row>
    <row r="13" spans="1:9" ht="15" customHeight="1" thickBot="1" x14ac:dyDescent="0.3">
      <c r="A13" s="8" t="s">
        <v>28</v>
      </c>
      <c r="B13" s="1" t="s">
        <v>29</v>
      </c>
      <c r="C13" s="1"/>
      <c r="D13" s="1"/>
      <c r="E13" s="26" t="s">
        <v>30</v>
      </c>
      <c r="G13" s="1"/>
      <c r="I13" s="1"/>
    </row>
    <row r="14" spans="1:9" x14ac:dyDescent="0.25">
      <c r="A14" s="6"/>
      <c r="B14" s="1"/>
      <c r="C14" s="1"/>
      <c r="D14" s="1"/>
      <c r="E14" s="7" t="s">
        <v>5</v>
      </c>
      <c r="G14" s="1"/>
      <c r="H14" s="1"/>
      <c r="I14" s="1"/>
    </row>
    <row r="15" spans="1:9" x14ac:dyDescent="0.25">
      <c r="A15" s="2" t="s">
        <v>31</v>
      </c>
      <c r="B15" s="1"/>
      <c r="E15" s="7" t="s">
        <v>8</v>
      </c>
      <c r="G15" s="1"/>
      <c r="H15" s="1"/>
      <c r="I15" s="1"/>
    </row>
    <row r="16" spans="1:9" x14ac:dyDescent="0.25">
      <c r="A16" s="58" t="s">
        <v>32</v>
      </c>
      <c r="B16" s="1" t="s">
        <v>33</v>
      </c>
      <c r="E16" s="7" t="s">
        <v>11</v>
      </c>
      <c r="G16" s="1"/>
      <c r="H16" s="1"/>
      <c r="I16" s="1"/>
    </row>
    <row r="17" spans="1:9" x14ac:dyDescent="0.25">
      <c r="A17" s="4" t="s">
        <v>34</v>
      </c>
      <c r="B17" s="1" t="s">
        <v>35</v>
      </c>
      <c r="E17" s="7" t="s">
        <v>13</v>
      </c>
      <c r="G17" s="1"/>
      <c r="H17" s="1"/>
      <c r="I17" s="1"/>
    </row>
    <row r="18" spans="1:9" x14ac:dyDescent="0.25">
      <c r="A18" s="3" t="s">
        <v>36</v>
      </c>
      <c r="B18" s="1" t="s">
        <v>37</v>
      </c>
      <c r="G18" s="1"/>
      <c r="H18" s="1"/>
      <c r="I18" s="1"/>
    </row>
    <row r="19" spans="1:9" x14ac:dyDescent="0.25">
      <c r="A19" s="6"/>
      <c r="B19" s="1"/>
      <c r="C19" s="1"/>
      <c r="D19" s="1"/>
      <c r="G19" s="1"/>
      <c r="H19" s="1"/>
      <c r="I19" s="1"/>
    </row>
    <row r="20" spans="1:9" x14ac:dyDescent="0.25">
      <c r="A20" s="2" t="s">
        <v>38</v>
      </c>
      <c r="B20" s="1"/>
      <c r="C20" s="1"/>
      <c r="D20" s="1"/>
      <c r="G20" s="1"/>
      <c r="H20" s="1"/>
      <c r="I20" s="1"/>
    </row>
    <row r="21" spans="1:9" x14ac:dyDescent="0.25">
      <c r="A21" s="29" t="s">
        <v>2</v>
      </c>
      <c r="B21" s="1" t="s">
        <v>3</v>
      </c>
      <c r="C21" s="1"/>
      <c r="D21" s="1"/>
      <c r="F21" s="2"/>
      <c r="G21" s="1"/>
      <c r="H21" s="1"/>
      <c r="I21" s="1"/>
    </row>
    <row r="22" spans="1:9" x14ac:dyDescent="0.25">
      <c r="A22" s="100" t="s">
        <v>39</v>
      </c>
      <c r="B22" s="1" t="s">
        <v>40</v>
      </c>
      <c r="C22" s="1"/>
      <c r="D22" s="1"/>
      <c r="F22" s="1"/>
      <c r="G22" s="1"/>
      <c r="H22" s="1"/>
      <c r="I22" s="1"/>
    </row>
    <row r="23" spans="1:9" x14ac:dyDescent="0.25">
      <c r="A23" s="100" t="s">
        <v>41</v>
      </c>
      <c r="B23" s="1" t="s">
        <v>42</v>
      </c>
      <c r="C23" s="1"/>
      <c r="D23" s="1"/>
      <c r="E23" s="1"/>
      <c r="F23" s="1"/>
      <c r="G23" s="1"/>
      <c r="H23" s="1"/>
      <c r="I23" s="1"/>
    </row>
    <row r="24" spans="1:9" x14ac:dyDescent="0.25">
      <c r="A24" s="100" t="s">
        <v>43</v>
      </c>
      <c r="B24" s="1" t="s">
        <v>44</v>
      </c>
      <c r="C24" s="1"/>
      <c r="D24" s="1"/>
      <c r="E24" s="1"/>
      <c r="F24" s="1"/>
      <c r="G24" s="1"/>
      <c r="H24" s="1"/>
      <c r="I24" s="1"/>
    </row>
    <row r="25" spans="1:9" x14ac:dyDescent="0.25">
      <c r="A25" s="6"/>
      <c r="B25" s="1"/>
      <c r="C25" s="1"/>
      <c r="D25" s="1"/>
      <c r="E25" s="1"/>
      <c r="F25" s="1"/>
      <c r="G25" s="1"/>
      <c r="H25" s="1"/>
      <c r="I25" s="1"/>
    </row>
    <row r="26" spans="1:9" x14ac:dyDescent="0.25">
      <c r="A26" s="2" t="s">
        <v>45</v>
      </c>
      <c r="C26" s="1"/>
      <c r="D26" s="1"/>
      <c r="E26" s="1"/>
      <c r="F26" s="1"/>
      <c r="G26" s="1"/>
      <c r="H26" s="1"/>
      <c r="I26" s="1"/>
    </row>
    <row r="27" spans="1:9" x14ac:dyDescent="0.25">
      <c r="A27" s="12" t="s">
        <v>46</v>
      </c>
      <c r="C27" s="1"/>
      <c r="D27" s="1"/>
      <c r="E27" s="1"/>
      <c r="F27" s="1"/>
      <c r="G27" s="1"/>
      <c r="H27" s="1"/>
      <c r="I27" s="1"/>
    </row>
    <row r="28" spans="1:9" x14ac:dyDescent="0.25">
      <c r="A28" s="12" t="s">
        <v>30</v>
      </c>
      <c r="C28" s="1"/>
      <c r="D28" s="1"/>
      <c r="E28" s="1"/>
      <c r="G28" s="1"/>
      <c r="H28" s="1"/>
    </row>
    <row r="29" spans="1:9" x14ac:dyDescent="0.25">
      <c r="A29" s="6"/>
      <c r="B29" s="1"/>
      <c r="C29" s="1"/>
      <c r="D29" s="1"/>
      <c r="E29" s="1"/>
      <c r="G29" s="1"/>
      <c r="H29" s="1"/>
      <c r="I29" s="1"/>
    </row>
    <row r="30" spans="1:9" x14ac:dyDescent="0.25">
      <c r="A30" s="2" t="s">
        <v>47</v>
      </c>
      <c r="B30" s="1"/>
      <c r="C30" s="1"/>
      <c r="D30" s="1"/>
      <c r="E30" s="1"/>
      <c r="G30" s="1"/>
      <c r="H30" s="1"/>
    </row>
    <row r="31" spans="1:9" x14ac:dyDescent="0.25">
      <c r="A31" s="12" t="s">
        <v>48</v>
      </c>
      <c r="B31" s="1"/>
      <c r="C31" s="1"/>
      <c r="D31" s="1"/>
      <c r="E31" s="1"/>
      <c r="G31" s="1"/>
      <c r="H31" s="1"/>
    </row>
    <row r="32" spans="1:9" x14ac:dyDescent="0.25">
      <c r="A32" s="12" t="s">
        <v>30</v>
      </c>
      <c r="B32" s="1"/>
      <c r="C32" s="1"/>
      <c r="D32" s="1"/>
      <c r="E32" s="1"/>
      <c r="G32" s="1"/>
      <c r="H32" s="1"/>
    </row>
    <row r="33" spans="1:5" ht="36" customHeight="1" thickBot="1" x14ac:dyDescent="0.3">
      <c r="A33" s="25" t="s">
        <v>49</v>
      </c>
      <c r="B33" s="13"/>
    </row>
    <row r="34" spans="1:5" ht="15.75" thickBot="1" x14ac:dyDescent="0.3">
      <c r="A34" s="14" t="s">
        <v>50</v>
      </c>
      <c r="B34" s="111" t="s">
        <v>20</v>
      </c>
      <c r="C34" s="112" t="s">
        <v>23</v>
      </c>
      <c r="D34" s="112" t="s">
        <v>25</v>
      </c>
      <c r="E34" s="112" t="s">
        <v>28</v>
      </c>
    </row>
    <row r="35" spans="1:5" ht="75.75" hidden="1" outlineLevel="1" thickBot="1" x14ac:dyDescent="0.3">
      <c r="A35" s="113" t="s">
        <v>51</v>
      </c>
      <c r="B35" s="113" t="s">
        <v>52</v>
      </c>
      <c r="C35" s="113" t="s">
        <v>53</v>
      </c>
      <c r="D35" s="113" t="s">
        <v>54</v>
      </c>
      <c r="E35" s="113" t="s">
        <v>55</v>
      </c>
    </row>
    <row r="36" spans="1:5" ht="120.75" hidden="1" outlineLevel="2" thickBot="1" x14ac:dyDescent="0.3">
      <c r="A36" s="114" t="s">
        <v>56</v>
      </c>
      <c r="B36" s="114" t="s">
        <v>57</v>
      </c>
      <c r="C36" s="114" t="s">
        <v>58</v>
      </c>
      <c r="D36" s="114" t="s">
        <v>59</v>
      </c>
      <c r="E36" s="114" t="s">
        <v>60</v>
      </c>
    </row>
    <row r="37" spans="1:5" ht="75.75" hidden="1" outlineLevel="2" thickBot="1" x14ac:dyDescent="0.3">
      <c r="A37" s="114" t="s">
        <v>61</v>
      </c>
      <c r="B37" s="114" t="s">
        <v>62</v>
      </c>
      <c r="C37" s="114" t="s">
        <v>63</v>
      </c>
      <c r="D37" s="114" t="s">
        <v>64</v>
      </c>
      <c r="E37" s="114" t="s">
        <v>65</v>
      </c>
    </row>
    <row r="38" spans="1:5" ht="210.75" hidden="1" outlineLevel="2" thickBot="1" x14ac:dyDescent="0.3">
      <c r="A38" s="114" t="s">
        <v>66</v>
      </c>
      <c r="B38" s="114" t="s">
        <v>67</v>
      </c>
      <c r="C38" s="114" t="s">
        <v>68</v>
      </c>
      <c r="D38" s="114" t="s">
        <v>69</v>
      </c>
      <c r="E38" s="114" t="s">
        <v>70</v>
      </c>
    </row>
    <row r="39" spans="1:5" ht="75.75" hidden="1" outlineLevel="1" collapsed="1" thickBot="1" x14ac:dyDescent="0.3">
      <c r="A39" s="115" t="s">
        <v>71</v>
      </c>
      <c r="B39" s="115" t="s">
        <v>52</v>
      </c>
      <c r="C39" s="115" t="s">
        <v>53</v>
      </c>
      <c r="D39" s="115" t="s">
        <v>72</v>
      </c>
      <c r="E39" s="115" t="s">
        <v>73</v>
      </c>
    </row>
    <row r="40" spans="1:5" ht="135.75" hidden="1" outlineLevel="2" thickBot="1" x14ac:dyDescent="0.3">
      <c r="A40" s="114" t="s">
        <v>74</v>
      </c>
      <c r="B40" s="114" t="s">
        <v>75</v>
      </c>
      <c r="C40" s="114" t="s">
        <v>76</v>
      </c>
      <c r="D40" s="114" t="s">
        <v>77</v>
      </c>
      <c r="E40" s="114" t="s">
        <v>78</v>
      </c>
    </row>
    <row r="41" spans="1:5" ht="90.75" hidden="1" outlineLevel="2" thickBot="1" x14ac:dyDescent="0.3">
      <c r="A41" s="114" t="s">
        <v>79</v>
      </c>
      <c r="B41" s="114" t="s">
        <v>80</v>
      </c>
      <c r="C41" s="114" t="s">
        <v>81</v>
      </c>
      <c r="D41" s="114" t="s">
        <v>82</v>
      </c>
      <c r="E41" s="114" t="s">
        <v>83</v>
      </c>
    </row>
    <row r="42" spans="1:5" ht="60.75" hidden="1" outlineLevel="1" collapsed="1" thickBot="1" x14ac:dyDescent="0.3">
      <c r="A42" s="113" t="s">
        <v>84</v>
      </c>
      <c r="B42" s="113" t="s">
        <v>85</v>
      </c>
      <c r="C42" s="113" t="s">
        <v>86</v>
      </c>
      <c r="D42" s="113" t="s">
        <v>87</v>
      </c>
      <c r="E42" s="113" t="s">
        <v>88</v>
      </c>
    </row>
    <row r="43" spans="1:5" ht="45.75" collapsed="1" thickBot="1" x14ac:dyDescent="0.3">
      <c r="A43" s="113" t="s">
        <v>89</v>
      </c>
      <c r="B43" s="113" t="s">
        <v>90</v>
      </c>
      <c r="C43" s="113" t="s">
        <v>91</v>
      </c>
      <c r="D43" s="113" t="s">
        <v>92</v>
      </c>
      <c r="E43" s="113" t="s">
        <v>93</v>
      </c>
    </row>
    <row r="44" spans="1:5" ht="37.5" customHeight="1" thickBot="1" x14ac:dyDescent="0.3">
      <c r="A44" s="116" t="s">
        <v>94</v>
      </c>
      <c r="B44" s="117"/>
      <c r="C44" s="118"/>
      <c r="D44" s="118"/>
      <c r="E44" s="118"/>
    </row>
    <row r="45" spans="1:5" ht="15.75" thickBot="1" x14ac:dyDescent="0.3">
      <c r="A45" s="14" t="s">
        <v>50</v>
      </c>
      <c r="B45" s="111" t="s">
        <v>5</v>
      </c>
      <c r="C45" s="111" t="s">
        <v>8</v>
      </c>
      <c r="D45" s="111" t="s">
        <v>11</v>
      </c>
      <c r="E45" s="111" t="s">
        <v>13</v>
      </c>
    </row>
    <row r="46" spans="1:5" ht="90.75" hidden="1" outlineLevel="1" thickBot="1" x14ac:dyDescent="0.3">
      <c r="A46" s="113" t="s">
        <v>95</v>
      </c>
      <c r="B46" s="113" t="s">
        <v>96</v>
      </c>
      <c r="C46" s="113" t="s">
        <v>97</v>
      </c>
      <c r="D46" s="113" t="s">
        <v>98</v>
      </c>
      <c r="E46" s="113" t="s">
        <v>99</v>
      </c>
    </row>
    <row r="47" spans="1:5" ht="90.75" hidden="1" outlineLevel="2" thickBot="1" x14ac:dyDescent="0.3">
      <c r="A47" s="114" t="s">
        <v>100</v>
      </c>
      <c r="B47" s="114" t="s">
        <v>101</v>
      </c>
      <c r="C47" s="114" t="s">
        <v>102</v>
      </c>
      <c r="D47" s="114" t="s">
        <v>103</v>
      </c>
      <c r="E47" s="114" t="s">
        <v>104</v>
      </c>
    </row>
    <row r="48" spans="1:5" ht="90.75" hidden="1" outlineLevel="2" thickBot="1" x14ac:dyDescent="0.3">
      <c r="A48" s="114" t="s">
        <v>105</v>
      </c>
      <c r="B48" s="114" t="s">
        <v>106</v>
      </c>
      <c r="C48" s="114" t="s">
        <v>107</v>
      </c>
      <c r="D48" s="114" t="s">
        <v>108</v>
      </c>
      <c r="E48" s="114" t="s">
        <v>109</v>
      </c>
    </row>
    <row r="49" spans="1:5" ht="75.75" hidden="1" outlineLevel="2" thickBot="1" x14ac:dyDescent="0.3">
      <c r="A49" s="114" t="s">
        <v>110</v>
      </c>
      <c r="B49" s="114" t="s">
        <v>111</v>
      </c>
      <c r="C49" s="114" t="s">
        <v>112</v>
      </c>
      <c r="D49" s="114" t="s">
        <v>113</v>
      </c>
      <c r="E49" s="114" t="s">
        <v>114</v>
      </c>
    </row>
    <row r="50" spans="1:5" ht="75.75" hidden="1" outlineLevel="2" thickBot="1" x14ac:dyDescent="0.3">
      <c r="A50" s="114" t="s">
        <v>115</v>
      </c>
      <c r="B50" s="114" t="s">
        <v>111</v>
      </c>
      <c r="C50" s="114" t="s">
        <v>112</v>
      </c>
      <c r="D50" s="114" t="s">
        <v>113</v>
      </c>
      <c r="E50" s="114" t="s">
        <v>114</v>
      </c>
    </row>
    <row r="51" spans="1:5" ht="75.75" hidden="1" outlineLevel="2" thickBot="1" x14ac:dyDescent="0.3">
      <c r="A51" s="114" t="s">
        <v>116</v>
      </c>
      <c r="B51" s="114" t="s">
        <v>111</v>
      </c>
      <c r="C51" s="114" t="s">
        <v>112</v>
      </c>
      <c r="D51" s="114" t="s">
        <v>113</v>
      </c>
      <c r="E51" s="114" t="s">
        <v>114</v>
      </c>
    </row>
    <row r="52" spans="1:5" ht="105.75" hidden="1" outlineLevel="2" thickBot="1" x14ac:dyDescent="0.3">
      <c r="A52" s="114" t="s">
        <v>117</v>
      </c>
      <c r="B52" s="114" t="s">
        <v>118</v>
      </c>
      <c r="C52" s="114" t="s">
        <v>119</v>
      </c>
      <c r="D52" s="114" t="s">
        <v>120</v>
      </c>
      <c r="E52" s="114" t="s">
        <v>121</v>
      </c>
    </row>
    <row r="53" spans="1:5" ht="120.75" hidden="1" outlineLevel="2" thickBot="1" x14ac:dyDescent="0.3">
      <c r="A53" s="114" t="s">
        <v>122</v>
      </c>
      <c r="B53" s="114" t="s">
        <v>123</v>
      </c>
      <c r="C53" s="114" t="s">
        <v>124</v>
      </c>
      <c r="D53" s="114" t="s">
        <v>125</v>
      </c>
      <c r="E53" s="114" t="s">
        <v>126</v>
      </c>
    </row>
    <row r="54" spans="1:5" ht="60.75" hidden="1" outlineLevel="2" thickBot="1" x14ac:dyDescent="0.3">
      <c r="A54" s="114" t="s">
        <v>127</v>
      </c>
      <c r="B54" s="114" t="s">
        <v>101</v>
      </c>
      <c r="C54" s="114" t="s">
        <v>128</v>
      </c>
      <c r="D54" s="114" t="s">
        <v>129</v>
      </c>
      <c r="E54" s="114" t="s">
        <v>130</v>
      </c>
    </row>
    <row r="55" spans="1:5" ht="90.75" hidden="1" outlineLevel="1" collapsed="1" thickBot="1" x14ac:dyDescent="0.3">
      <c r="A55" s="113" t="s">
        <v>131</v>
      </c>
      <c r="B55" s="113" t="s">
        <v>96</v>
      </c>
      <c r="C55" s="113" t="s">
        <v>97</v>
      </c>
      <c r="D55" s="113" t="s">
        <v>98</v>
      </c>
      <c r="E55" s="113" t="s">
        <v>99</v>
      </c>
    </row>
    <row r="56" spans="1:5" ht="105.75" hidden="1" outlineLevel="2" thickBot="1" x14ac:dyDescent="0.3">
      <c r="A56" s="114" t="s">
        <v>132</v>
      </c>
      <c r="B56" s="114" t="s">
        <v>133</v>
      </c>
      <c r="C56" s="114" t="s">
        <v>134</v>
      </c>
      <c r="D56" s="114" t="s">
        <v>135</v>
      </c>
      <c r="E56" s="114" t="s">
        <v>136</v>
      </c>
    </row>
    <row r="57" spans="1:5" ht="120.75" hidden="1" outlineLevel="2" thickBot="1" x14ac:dyDescent="0.3">
      <c r="A57" s="114" t="s">
        <v>137</v>
      </c>
      <c r="B57" s="114" t="s">
        <v>138</v>
      </c>
      <c r="C57" s="114" t="s">
        <v>139</v>
      </c>
      <c r="D57" s="114" t="s">
        <v>140</v>
      </c>
      <c r="E57" s="114" t="s">
        <v>141</v>
      </c>
    </row>
    <row r="58" spans="1:5" ht="45.75" hidden="1" outlineLevel="2" thickBot="1" x14ac:dyDescent="0.3">
      <c r="A58" s="114" t="s">
        <v>142</v>
      </c>
      <c r="B58" s="114" t="s">
        <v>143</v>
      </c>
      <c r="C58" s="114" t="s">
        <v>144</v>
      </c>
      <c r="D58" s="114" t="s">
        <v>145</v>
      </c>
      <c r="E58" s="114" t="s">
        <v>146</v>
      </c>
    </row>
    <row r="59" spans="1:5" ht="165.75" hidden="1" outlineLevel="2" thickBot="1" x14ac:dyDescent="0.3">
      <c r="A59" s="114" t="s">
        <v>147</v>
      </c>
      <c r="B59" s="114" t="s">
        <v>148</v>
      </c>
      <c r="C59" s="114" t="s">
        <v>149</v>
      </c>
      <c r="D59" s="114" t="s">
        <v>150</v>
      </c>
      <c r="E59" s="114" t="s">
        <v>151</v>
      </c>
    </row>
    <row r="60" spans="1:5" ht="90.75" hidden="1" outlineLevel="1" collapsed="1" thickBot="1" x14ac:dyDescent="0.3">
      <c r="A60" s="113" t="s">
        <v>152</v>
      </c>
      <c r="B60" s="113" t="s">
        <v>96</v>
      </c>
      <c r="C60" s="113" t="s">
        <v>97</v>
      </c>
      <c r="D60" s="113" t="s">
        <v>98</v>
      </c>
      <c r="E60" s="113" t="s">
        <v>99</v>
      </c>
    </row>
    <row r="61" spans="1:5" ht="150.75" hidden="1" outlineLevel="2" thickBot="1" x14ac:dyDescent="0.3">
      <c r="A61" s="114" t="s">
        <v>153</v>
      </c>
      <c r="B61" s="114" t="s">
        <v>154</v>
      </c>
      <c r="C61" s="114" t="s">
        <v>155</v>
      </c>
      <c r="D61" s="114" t="s">
        <v>156</v>
      </c>
      <c r="E61" s="114" t="s">
        <v>157</v>
      </c>
    </row>
    <row r="62" spans="1:5" ht="75.75" hidden="1" outlineLevel="2" thickBot="1" x14ac:dyDescent="0.3">
      <c r="A62" s="114" t="s">
        <v>158</v>
      </c>
      <c r="B62" s="114" t="s">
        <v>159</v>
      </c>
      <c r="C62" s="114" t="s">
        <v>160</v>
      </c>
      <c r="D62" s="114" t="s">
        <v>161</v>
      </c>
      <c r="E62" s="114" t="s">
        <v>162</v>
      </c>
    </row>
    <row r="63" spans="1:5" ht="60.75" hidden="1" outlineLevel="2" thickBot="1" x14ac:dyDescent="0.3">
      <c r="A63" s="114" t="s">
        <v>163</v>
      </c>
      <c r="B63" s="114" t="s">
        <v>164</v>
      </c>
      <c r="C63" s="114" t="s">
        <v>160</v>
      </c>
      <c r="D63" s="114" t="s">
        <v>165</v>
      </c>
      <c r="E63" s="114" t="s">
        <v>162</v>
      </c>
    </row>
    <row r="64" spans="1:5" ht="90.75" hidden="1" outlineLevel="2" thickBot="1" x14ac:dyDescent="0.3">
      <c r="A64" s="114" t="s">
        <v>166</v>
      </c>
      <c r="B64" s="114" t="s">
        <v>167</v>
      </c>
      <c r="C64" s="114" t="s">
        <v>168</v>
      </c>
      <c r="D64" s="114" t="s">
        <v>169</v>
      </c>
      <c r="E64" s="114" t="s">
        <v>170</v>
      </c>
    </row>
    <row r="65" spans="1:5" ht="90.75" hidden="1" outlineLevel="2" thickBot="1" x14ac:dyDescent="0.3">
      <c r="A65" s="114" t="s">
        <v>171</v>
      </c>
      <c r="B65" s="114" t="s">
        <v>167</v>
      </c>
      <c r="C65" s="114" t="s">
        <v>168</v>
      </c>
      <c r="D65" s="114" t="s">
        <v>169</v>
      </c>
      <c r="E65" s="114" t="s">
        <v>170</v>
      </c>
    </row>
    <row r="66" spans="1:5" ht="90.75" hidden="1" outlineLevel="2" thickBot="1" x14ac:dyDescent="0.3">
      <c r="A66" s="114" t="s">
        <v>172</v>
      </c>
      <c r="B66" s="114" t="s">
        <v>173</v>
      </c>
      <c r="C66" s="114" t="s">
        <v>174</v>
      </c>
      <c r="D66" s="114" t="s">
        <v>175</v>
      </c>
      <c r="E66" s="114" t="s">
        <v>176</v>
      </c>
    </row>
    <row r="67" spans="1:5" ht="90.75" hidden="1" outlineLevel="1" collapsed="1" thickBot="1" x14ac:dyDescent="0.3">
      <c r="A67" s="113" t="s">
        <v>177</v>
      </c>
      <c r="B67" s="113" t="s">
        <v>96</v>
      </c>
      <c r="C67" s="113" t="s">
        <v>97</v>
      </c>
      <c r="D67" s="113" t="s">
        <v>98</v>
      </c>
      <c r="E67" s="113" t="s">
        <v>99</v>
      </c>
    </row>
    <row r="68" spans="1:5" ht="150.75" hidden="1" outlineLevel="2" thickBot="1" x14ac:dyDescent="0.3">
      <c r="A68" s="114" t="s">
        <v>178</v>
      </c>
      <c r="B68" s="114" t="s">
        <v>179</v>
      </c>
      <c r="C68" s="114" t="s">
        <v>180</v>
      </c>
      <c r="D68" s="114" t="s">
        <v>181</v>
      </c>
      <c r="E68" s="114" t="s">
        <v>182</v>
      </c>
    </row>
    <row r="69" spans="1:5" ht="90.75" hidden="1" outlineLevel="1" collapsed="1" thickBot="1" x14ac:dyDescent="0.3">
      <c r="A69" s="113" t="s">
        <v>183</v>
      </c>
      <c r="B69" s="119" t="s">
        <v>184</v>
      </c>
      <c r="C69" s="119" t="s">
        <v>185</v>
      </c>
      <c r="D69" s="119" t="s">
        <v>186</v>
      </c>
      <c r="E69" s="119" t="s">
        <v>187</v>
      </c>
    </row>
    <row r="70" spans="1:5" ht="90.75" collapsed="1" thickBot="1" x14ac:dyDescent="0.3">
      <c r="A70" s="113" t="s">
        <v>188</v>
      </c>
      <c r="B70" s="113" t="s">
        <v>96</v>
      </c>
      <c r="C70" s="113" t="s">
        <v>97</v>
      </c>
      <c r="D70" s="113" t="s">
        <v>98</v>
      </c>
      <c r="E70" s="113" t="s">
        <v>99</v>
      </c>
    </row>
    <row r="71" spans="1:5" ht="16.5" thickBot="1" x14ac:dyDescent="0.3">
      <c r="A71" s="116" t="s">
        <v>189</v>
      </c>
      <c r="B71" s="117"/>
      <c r="C71" s="118"/>
      <c r="D71" s="118"/>
      <c r="E71" s="118"/>
    </row>
    <row r="72" spans="1:5" ht="15.75" thickBot="1" x14ac:dyDescent="0.3">
      <c r="A72" s="14" t="s">
        <v>50</v>
      </c>
      <c r="B72" s="111" t="s">
        <v>5</v>
      </c>
      <c r="C72" s="111" t="s">
        <v>8</v>
      </c>
      <c r="D72" s="111" t="s">
        <v>11</v>
      </c>
      <c r="E72" s="111" t="s">
        <v>13</v>
      </c>
    </row>
    <row r="73" spans="1:5" ht="75.75" thickBot="1" x14ac:dyDescent="0.3">
      <c r="A73" s="113" t="s">
        <v>190</v>
      </c>
      <c r="B73" s="113" t="s">
        <v>191</v>
      </c>
      <c r="C73" s="113" t="s">
        <v>192</v>
      </c>
      <c r="D73" s="113" t="s">
        <v>193</v>
      </c>
      <c r="E73" s="113" t="s">
        <v>194</v>
      </c>
    </row>
    <row r="74" spans="1:5" ht="45" customHeight="1" outlineLevel="2" thickBot="1" x14ac:dyDescent="0.3">
      <c r="A74" s="114" t="s">
        <v>195</v>
      </c>
      <c r="B74" s="114" t="s">
        <v>196</v>
      </c>
      <c r="C74" s="114" t="s">
        <v>197</v>
      </c>
      <c r="D74" s="114" t="s">
        <v>198</v>
      </c>
      <c r="E74" s="114" t="s">
        <v>199</v>
      </c>
    </row>
    <row r="75" spans="1:5" ht="60.75" outlineLevel="2" thickBot="1" x14ac:dyDescent="0.3">
      <c r="A75" s="114" t="s">
        <v>200</v>
      </c>
      <c r="B75" s="114" t="s">
        <v>201</v>
      </c>
      <c r="C75" s="114" t="s">
        <v>202</v>
      </c>
      <c r="D75" s="114" t="s">
        <v>203</v>
      </c>
      <c r="E75" s="114" t="s">
        <v>204</v>
      </c>
    </row>
    <row r="76" spans="1:5" ht="90.75" thickBot="1" x14ac:dyDescent="0.3">
      <c r="A76" s="113" t="s">
        <v>205</v>
      </c>
      <c r="B76" s="113" t="s">
        <v>96</v>
      </c>
      <c r="C76" s="113" t="s">
        <v>97</v>
      </c>
      <c r="D76" s="113" t="s">
        <v>98</v>
      </c>
      <c r="E76" s="113" t="s">
        <v>99</v>
      </c>
    </row>
    <row r="77" spans="1:5" ht="45.75" outlineLevel="2" thickBot="1" x14ac:dyDescent="0.3">
      <c r="A77" s="114" t="s">
        <v>206</v>
      </c>
      <c r="B77" s="114" t="s">
        <v>207</v>
      </c>
      <c r="C77" s="114" t="s">
        <v>208</v>
      </c>
      <c r="D77" s="114" t="s">
        <v>209</v>
      </c>
      <c r="E77" s="114" t="s">
        <v>210</v>
      </c>
    </row>
    <row r="78" spans="1:5" ht="45.75" outlineLevel="2" thickBot="1" x14ac:dyDescent="0.3">
      <c r="A78" s="114" t="s">
        <v>211</v>
      </c>
      <c r="B78" s="114" t="s">
        <v>207</v>
      </c>
      <c r="C78" s="114" t="s">
        <v>208</v>
      </c>
      <c r="D78" s="114" t="s">
        <v>209</v>
      </c>
      <c r="E78" s="114" t="s">
        <v>210</v>
      </c>
    </row>
    <row r="79" spans="1:5" ht="60.75" outlineLevel="2" thickBot="1" x14ac:dyDescent="0.3">
      <c r="A79" s="114" t="s">
        <v>212</v>
      </c>
      <c r="B79" s="114" t="s">
        <v>213</v>
      </c>
      <c r="C79" s="114" t="s">
        <v>214</v>
      </c>
      <c r="D79" s="114" t="s">
        <v>215</v>
      </c>
      <c r="E79" s="114" t="s">
        <v>216</v>
      </c>
    </row>
    <row r="80" spans="1:5" ht="30.75" customHeight="1" thickBot="1" x14ac:dyDescent="0.3">
      <c r="A80" s="24" t="s">
        <v>217</v>
      </c>
      <c r="B80" s="120"/>
      <c r="C80" s="121"/>
      <c r="D80" s="121"/>
      <c r="E80" s="121"/>
    </row>
    <row r="81" spans="1:6" ht="15.75" thickBot="1" x14ac:dyDescent="0.3">
      <c r="A81" s="14" t="s">
        <v>50</v>
      </c>
      <c r="B81" s="57" t="s">
        <v>5</v>
      </c>
      <c r="C81" s="57" t="s">
        <v>8</v>
      </c>
      <c r="D81" s="57" t="s">
        <v>11</v>
      </c>
      <c r="E81" s="57" t="s">
        <v>13</v>
      </c>
    </row>
    <row r="82" spans="1:6" ht="240.75" thickBot="1" x14ac:dyDescent="0.3">
      <c r="A82" s="122" t="s">
        <v>218</v>
      </c>
      <c r="B82" s="123" t="s">
        <v>219</v>
      </c>
      <c r="C82" s="123" t="s">
        <v>220</v>
      </c>
      <c r="D82" s="123" t="s">
        <v>221</v>
      </c>
      <c r="E82" s="123" t="s">
        <v>222</v>
      </c>
    </row>
    <row r="83" spans="1:6" ht="60.75" hidden="1" outlineLevel="2" thickBot="1" x14ac:dyDescent="0.3">
      <c r="A83" s="124" t="s">
        <v>223</v>
      </c>
      <c r="B83" s="124" t="s">
        <v>224</v>
      </c>
      <c r="C83" s="124" t="s">
        <v>225</v>
      </c>
      <c r="D83" s="124" t="s">
        <v>226</v>
      </c>
      <c r="E83" s="125" t="s">
        <v>227</v>
      </c>
    </row>
    <row r="84" spans="1:6" ht="60.75" hidden="1" outlineLevel="2" thickBot="1" x14ac:dyDescent="0.3">
      <c r="A84" s="124" t="s">
        <v>228</v>
      </c>
      <c r="B84" s="124" t="s">
        <v>224</v>
      </c>
      <c r="C84" s="124" t="s">
        <v>225</v>
      </c>
      <c r="D84" s="124" t="s">
        <v>226</v>
      </c>
      <c r="E84" s="125" t="s">
        <v>227</v>
      </c>
    </row>
    <row r="85" spans="1:6" ht="60.75" hidden="1" outlineLevel="2" thickBot="1" x14ac:dyDescent="0.3">
      <c r="A85" s="124" t="s">
        <v>229</v>
      </c>
      <c r="B85" s="124" t="s">
        <v>224</v>
      </c>
      <c r="C85" s="124" t="s">
        <v>225</v>
      </c>
      <c r="D85" s="124" t="s">
        <v>226</v>
      </c>
      <c r="E85" s="125" t="s">
        <v>227</v>
      </c>
    </row>
    <row r="86" spans="1:6" ht="60.75" hidden="1" outlineLevel="2" thickBot="1" x14ac:dyDescent="0.3">
      <c r="A86" s="124" t="s">
        <v>230</v>
      </c>
      <c r="B86" s="124" t="s">
        <v>224</v>
      </c>
      <c r="C86" s="124" t="s">
        <v>225</v>
      </c>
      <c r="D86" s="124" t="s">
        <v>226</v>
      </c>
      <c r="E86" s="125" t="s">
        <v>227</v>
      </c>
    </row>
    <row r="87" spans="1:6" ht="60.75" hidden="1" outlineLevel="2" thickBot="1" x14ac:dyDescent="0.3">
      <c r="A87" s="124" t="s">
        <v>231</v>
      </c>
      <c r="B87" s="124" t="s">
        <v>224</v>
      </c>
      <c r="C87" s="124" t="s">
        <v>225</v>
      </c>
      <c r="D87" s="124" t="s">
        <v>226</v>
      </c>
      <c r="E87" s="125" t="s">
        <v>227</v>
      </c>
    </row>
    <row r="88" spans="1:6" ht="60.75" hidden="1" outlineLevel="2" thickBot="1" x14ac:dyDescent="0.3">
      <c r="A88" s="124" t="s">
        <v>232</v>
      </c>
      <c r="B88" s="124" t="s">
        <v>224</v>
      </c>
      <c r="C88" s="124" t="s">
        <v>225</v>
      </c>
      <c r="D88" s="124" t="s">
        <v>226</v>
      </c>
      <c r="E88" s="125" t="s">
        <v>227</v>
      </c>
    </row>
    <row r="89" spans="1:6" ht="60" hidden="1" outlineLevel="2" x14ac:dyDescent="0.25">
      <c r="A89" s="124" t="s">
        <v>233</v>
      </c>
      <c r="B89" s="124" t="s">
        <v>224</v>
      </c>
      <c r="C89" s="124" t="s">
        <v>225</v>
      </c>
      <c r="D89" s="124" t="s">
        <v>226</v>
      </c>
      <c r="E89" s="125" t="s">
        <v>227</v>
      </c>
    </row>
    <row r="90" spans="1:6" ht="36" customHeight="1" collapsed="1" x14ac:dyDescent="0.25">
      <c r="A90" s="24" t="s">
        <v>234</v>
      </c>
      <c r="B90" s="120"/>
      <c r="C90" s="121"/>
      <c r="D90" s="121"/>
      <c r="E90" s="121"/>
    </row>
    <row r="91" spans="1:6" ht="77.25" thickBot="1" x14ac:dyDescent="0.3">
      <c r="A91" s="126" t="s">
        <v>235</v>
      </c>
      <c r="B91" s="127" t="s">
        <v>236</v>
      </c>
      <c r="C91" s="127" t="s">
        <v>237</v>
      </c>
      <c r="D91" s="127" t="s">
        <v>238</v>
      </c>
      <c r="E91" s="127" t="s">
        <v>239</v>
      </c>
    </row>
    <row r="92" spans="1:6" ht="51.75" hidden="1" outlineLevel="2" thickBot="1" x14ac:dyDescent="0.3">
      <c r="A92" s="124" t="s">
        <v>240</v>
      </c>
      <c r="B92" s="128" t="s">
        <v>224</v>
      </c>
      <c r="C92" s="128" t="s">
        <v>225</v>
      </c>
      <c r="D92" s="128" t="s">
        <v>226</v>
      </c>
      <c r="E92" s="129" t="s">
        <v>227</v>
      </c>
    </row>
    <row r="93" spans="1:6" ht="51.75" hidden="1" outlineLevel="2" thickBot="1" x14ac:dyDescent="0.3">
      <c r="A93" s="124" t="s">
        <v>241</v>
      </c>
      <c r="B93" s="128" t="s">
        <v>224</v>
      </c>
      <c r="C93" s="128" t="s">
        <v>225</v>
      </c>
      <c r="D93" s="128" t="s">
        <v>226</v>
      </c>
      <c r="E93" s="129" t="s">
        <v>227</v>
      </c>
      <c r="F93" s="70"/>
    </row>
    <row r="94" spans="1:6" ht="51.75" hidden="1" outlineLevel="2" thickBot="1" x14ac:dyDescent="0.3">
      <c r="A94" s="124" t="s">
        <v>242</v>
      </c>
      <c r="B94" s="128" t="s">
        <v>224</v>
      </c>
      <c r="C94" s="128" t="s">
        <v>225</v>
      </c>
      <c r="D94" s="128" t="s">
        <v>226</v>
      </c>
      <c r="E94" s="129" t="s">
        <v>227</v>
      </c>
    </row>
    <row r="95" spans="1:6" ht="51.75" hidden="1" outlineLevel="2" thickBot="1" x14ac:dyDescent="0.3">
      <c r="A95" s="124" t="s">
        <v>243</v>
      </c>
      <c r="B95" s="128" t="s">
        <v>224</v>
      </c>
      <c r="C95" s="128" t="s">
        <v>225</v>
      </c>
      <c r="D95" s="128" t="s">
        <v>226</v>
      </c>
      <c r="E95" s="129" t="s">
        <v>227</v>
      </c>
    </row>
    <row r="96" spans="1:6" ht="25.5" hidden="1" customHeight="1" outlineLevel="2" x14ac:dyDescent="0.25">
      <c r="A96" s="124" t="s">
        <v>244</v>
      </c>
      <c r="B96" s="128" t="s">
        <v>224</v>
      </c>
      <c r="C96" s="128" t="s">
        <v>225</v>
      </c>
      <c r="D96" s="128" t="s">
        <v>226</v>
      </c>
      <c r="E96" s="129" t="s">
        <v>245</v>
      </c>
    </row>
    <row r="97" spans="1:5" collapsed="1" x14ac:dyDescent="0.25">
      <c r="A97" s="130"/>
      <c r="B97" s="130"/>
      <c r="C97" s="130"/>
      <c r="D97" s="130"/>
      <c r="E97" s="130"/>
    </row>
    <row r="98" spans="1:5" x14ac:dyDescent="0.25">
      <c r="A98" s="130"/>
      <c r="B98" s="130"/>
      <c r="C98" s="130"/>
      <c r="D98" s="130"/>
      <c r="E98" s="130"/>
    </row>
  </sheetData>
  <phoneticPr fontId="18" type="noConversion"/>
  <conditionalFormatting sqref="A3:A6 E14:E17">
    <cfRule type="containsText" dxfId="2598" priority="118" operator="containsText" text="TG0">
      <formula>NOT(ISERROR(SEARCH("TG0",A3)))</formula>
    </cfRule>
    <cfRule type="containsText" dxfId="2597" priority="117" operator="containsText" text="TG1">
      <formula>NOT(ISERROR(SEARCH("TG1",A3)))</formula>
    </cfRule>
    <cfRule type="containsText" dxfId="2596" priority="116" operator="containsText" text="TG2">
      <formula>NOT(ISERROR(SEARCH("TG2",A3)))</formula>
    </cfRule>
    <cfRule type="containsText" dxfId="2595" priority="115" operator="containsText" text="TG3">
      <formula>NOT(ISERROR(SEARCH("TG3",A3)))</formula>
    </cfRule>
  </conditionalFormatting>
  <conditionalFormatting sqref="A10:A13">
    <cfRule type="containsText" dxfId="2594" priority="111" operator="containsText" text="EG3">
      <formula>NOT(ISERROR(SEARCH("EG3",A10)))</formula>
    </cfRule>
    <cfRule type="containsText" dxfId="2593" priority="114" operator="containsText" text="EG0">
      <formula>NOT(ISERROR(SEARCH("EG0",A10)))</formula>
    </cfRule>
    <cfRule type="containsText" dxfId="2592" priority="113" operator="containsText" text="EG1">
      <formula>NOT(ISERROR(SEARCH("EG1",A10)))</formula>
    </cfRule>
    <cfRule type="containsText" dxfId="2591" priority="112" operator="containsText" text="EG2">
      <formula>NOT(ISERROR(SEARCH("EG2",A10)))</formula>
    </cfRule>
  </conditionalFormatting>
  <conditionalFormatting sqref="A22:A24">
    <cfRule type="containsText" dxfId="2590" priority="23" operator="containsText" text="Mangelfull">
      <formula>NOT(ISERROR(SEARCH("Mangelfull",A22)))</formula>
    </cfRule>
    <cfRule type="containsText" dxfId="2589" priority="24" operator="containsText" text="Tilstrekkelig">
      <formula>NOT(ISERROR(SEARCH("Tilstrekkelig",A22)))</formula>
    </cfRule>
    <cfRule type="containsText" dxfId="2588" priority="25" operator="containsText" text="God">
      <formula>NOT(ISERROR(SEARCH("God",A22)))</formula>
    </cfRule>
    <cfRule type="containsText" dxfId="2587" priority="22" operator="containsText" text="For lite">
      <formula>NOT(ISERROR(SEARCH("For lite",A22)))</formula>
    </cfRule>
  </conditionalFormatting>
  <conditionalFormatting sqref="A27:A28">
    <cfRule type="containsText" dxfId="2586" priority="78" operator="containsText" text="Ja">
      <formula>NOT(ISERROR(SEARCH("Ja",A27)))</formula>
    </cfRule>
    <cfRule type="containsText" dxfId="2585" priority="79" operator="containsText" text="TG3">
      <formula>NOT(ISERROR(SEARCH("TG3",A27)))</formula>
    </cfRule>
    <cfRule type="containsText" dxfId="2584" priority="80" operator="containsText" text="TG2">
      <formula>NOT(ISERROR(SEARCH("TG2",A27)))</formula>
    </cfRule>
    <cfRule type="containsText" dxfId="2583" priority="81" operator="containsText" text="TG1">
      <formula>NOT(ISERROR(SEARCH("TG1",A27)))</formula>
    </cfRule>
    <cfRule type="containsText" dxfId="2582" priority="82" operator="containsText" text="TG0">
      <formula>NOT(ISERROR(SEARCH("TG0",A27)))</formula>
    </cfRule>
  </conditionalFormatting>
  <conditionalFormatting sqref="A31:A32">
    <cfRule type="containsText" dxfId="2581" priority="72" operator="containsText" text="ja">
      <formula>NOT(ISERROR(SEARCH("ja",A31)))</formula>
    </cfRule>
    <cfRule type="containsText" dxfId="2580" priority="73" operator="containsText" text="Ja">
      <formula>NOT(ISERROR(SEARCH("Ja",A31)))</formula>
    </cfRule>
    <cfRule type="containsText" dxfId="2579" priority="74" operator="containsText" text="TG3">
      <formula>NOT(ISERROR(SEARCH("TG3",A31)))</formula>
    </cfRule>
    <cfRule type="containsText" dxfId="2578" priority="75" operator="containsText" text="TG2">
      <formula>NOT(ISERROR(SEARCH("TG2",A31)))</formula>
    </cfRule>
    <cfRule type="containsText" dxfId="2577" priority="76" operator="containsText" text="TG1">
      <formula>NOT(ISERROR(SEARCH("TG1",A31)))</formula>
    </cfRule>
    <cfRule type="containsText" dxfId="2576" priority="77" operator="containsText" text="TG0">
      <formula>NOT(ISERROR(SEARCH("TG0",A31)))</formula>
    </cfRule>
  </conditionalFormatting>
  <conditionalFormatting sqref="B34:E34">
    <cfRule type="containsText" dxfId="2575" priority="16" operator="containsText" text="EG0">
      <formula>NOT(ISERROR(SEARCH("EG0",B34)))</formula>
    </cfRule>
    <cfRule type="containsText" dxfId="2574" priority="15" operator="containsText" text="EG1">
      <formula>NOT(ISERROR(SEARCH("EG1",B34)))</formula>
    </cfRule>
    <cfRule type="containsText" dxfId="2573" priority="14" operator="containsText" text="EG2">
      <formula>NOT(ISERROR(SEARCH("EG2",B34)))</formula>
    </cfRule>
    <cfRule type="containsText" dxfId="2572" priority="13" operator="containsText" text="EG3">
      <formula>NOT(ISERROR(SEARCH("EG3",B34)))</formula>
    </cfRule>
  </conditionalFormatting>
  <conditionalFormatting sqref="B45:E45">
    <cfRule type="containsText" dxfId="2571" priority="9" operator="containsText" text="TG3">
      <formula>NOT(ISERROR(SEARCH("TG3",B45)))</formula>
    </cfRule>
    <cfRule type="containsText" dxfId="2570" priority="12" operator="containsText" text="TG0">
      <formula>NOT(ISERROR(SEARCH("TG0",B45)))</formula>
    </cfRule>
    <cfRule type="containsText" dxfId="2569" priority="11" operator="containsText" text="TG1">
      <formula>NOT(ISERROR(SEARCH("TG1",B45)))</formula>
    </cfRule>
    <cfRule type="containsText" dxfId="2568" priority="10" operator="containsText" text="TG2">
      <formula>NOT(ISERROR(SEARCH("TG2",B45)))</formula>
    </cfRule>
  </conditionalFormatting>
  <conditionalFormatting sqref="B72:E72">
    <cfRule type="containsText" dxfId="2567" priority="5" operator="containsText" text="TG3">
      <formula>NOT(ISERROR(SEARCH("TG3",B72)))</formula>
    </cfRule>
    <cfRule type="containsText" dxfId="2566" priority="6" operator="containsText" text="TG2">
      <formula>NOT(ISERROR(SEARCH("TG2",B72)))</formula>
    </cfRule>
    <cfRule type="containsText" dxfId="2565" priority="7" operator="containsText" text="TG1">
      <formula>NOT(ISERROR(SEARCH("TG1",B72)))</formula>
    </cfRule>
    <cfRule type="containsText" dxfId="2564" priority="8" operator="containsText" text="TG0">
      <formula>NOT(ISERROR(SEARCH("TG0",B72)))</formula>
    </cfRule>
  </conditionalFormatting>
  <conditionalFormatting sqref="B81:E81">
    <cfRule type="containsText" dxfId="2563" priority="2" operator="containsText" text="TG2">
      <formula>NOT(ISERROR(SEARCH("TG2",B81)))</formula>
    </cfRule>
    <cfRule type="containsText" dxfId="2562" priority="3" operator="containsText" text="TG1">
      <formula>NOT(ISERROR(SEARCH("TG1",B81)))</formula>
    </cfRule>
    <cfRule type="containsText" dxfId="2561" priority="4" operator="containsText" text="TG0">
      <formula>NOT(ISERROR(SEARCH("TG0",B81)))</formula>
    </cfRule>
    <cfRule type="containsText" dxfId="2560" priority="1" operator="containsText" text="TG3">
      <formula>NOT(ISERROR(SEARCH("TG3",B81)))</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1" operator="containsText" id="{17F4A05C-F4EE-4348-98C8-798AAD696BF6}">
            <xm:f>NOT(ISERROR(SEARCH("-",A22)))</xm:f>
            <xm:f>"-"</xm:f>
            <x14:dxf>
              <fill>
                <patternFill>
                  <bgColor theme="0" tint="-4.9989318521683403E-2"/>
                </patternFill>
              </fill>
            </x14:dxf>
          </x14:cfRule>
          <xm:sqref>A22:A24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7BD1C-83EE-4B02-89F6-5EEB3A1FC0F9}">
  <sheetPr>
    <tabColor theme="5" tint="-0.249977111117893"/>
    <pageSetUpPr fitToPage="1"/>
  </sheetPr>
  <dimension ref="A1:BZ69"/>
  <sheetViews>
    <sheetView showGridLines="0" zoomScale="85" zoomScaleNormal="85" workbookViewId="0">
      <pane ySplit="1" topLeftCell="A2" activePane="bottomLeft" state="frozen"/>
      <selection pane="bottomLeft" activeCell="CB21" sqref="CB21"/>
    </sheetView>
  </sheetViews>
  <sheetFormatPr baseColWidth="10" defaultColWidth="11.42578125" defaultRowHeight="12.75" customHeight="1" outlineLevelCol="2" x14ac:dyDescent="0.2"/>
  <cols>
    <col min="1" max="1" width="27.5703125" style="18" customWidth="1"/>
    <col min="2" max="2" width="12.7109375" style="20" customWidth="1"/>
    <col min="3" max="3" width="11.42578125" style="18" customWidth="1"/>
    <col min="4" max="11" width="11.42578125" style="18" hidden="1" customWidth="1" outlineLevel="2"/>
    <col min="12" max="13" width="11.42578125" style="18" hidden="1" customWidth="1" outlineLevel="1"/>
    <col min="14" max="14" width="11.42578125" style="18" customWidth="1" collapsed="1"/>
    <col min="15" max="15" width="11.42578125" style="18" customWidth="1" outlineLevel="2"/>
    <col min="16" max="16" width="8" style="18" customWidth="1" outlineLevel="2"/>
    <col min="17" max="18" width="11.42578125" style="18" customWidth="1"/>
    <col min="19" max="19" width="11.140625" style="18" hidden="1" customWidth="1" outlineLevel="1"/>
    <col min="20" max="20" width="10" style="18" customWidth="1" collapsed="1"/>
    <col min="21" max="21" width="13.85546875" style="18" hidden="1" customWidth="1" outlineLevel="1"/>
    <col min="22" max="24" width="13.85546875" style="18" hidden="1" customWidth="1" outlineLevel="2"/>
    <col min="25" max="25" width="13.85546875" style="18" hidden="1" customWidth="1" outlineLevel="1"/>
    <col min="26" max="27" width="13.85546875" style="18" hidden="1" customWidth="1" outlineLevel="2"/>
    <col min="28" max="28" width="13.85546875" style="18" hidden="1" customWidth="1" outlineLevel="1"/>
    <col min="29" max="29" width="13.85546875" style="18" customWidth="1" collapsed="1"/>
    <col min="30" max="30" width="13.85546875" style="18" hidden="1" customWidth="1" outlineLevel="1"/>
    <col min="31" max="38" width="13.85546875" style="18" hidden="1" customWidth="1" outlineLevel="2"/>
    <col min="39" max="39" width="13.85546875" style="18" hidden="1" customWidth="1" outlineLevel="1"/>
    <col min="40" max="43" width="13.85546875" style="18" hidden="1" customWidth="1" outlineLevel="2"/>
    <col min="44" max="44" width="13.85546875" style="18" hidden="1" customWidth="1" outlineLevel="1"/>
    <col min="45" max="50" width="13.85546875" style="18" hidden="1" customWidth="1" outlineLevel="2"/>
    <col min="51" max="51" width="13.85546875" style="18" hidden="1" customWidth="1" outlineLevel="1"/>
    <col min="52" max="52" width="13.85546875" style="18" hidden="1" customWidth="1" outlineLevel="2"/>
    <col min="53" max="53" width="13.85546875" style="18" hidden="1" customWidth="1" outlineLevel="1"/>
    <col min="54" max="54" width="13.85546875" style="18" customWidth="1" collapsed="1"/>
    <col min="55" max="55" width="13.85546875" style="18" customWidth="1"/>
    <col min="56" max="57" width="13.85546875" style="18" hidden="1" customWidth="1" outlineLevel="2"/>
    <col min="58" max="58" width="13.85546875" style="18" customWidth="1" collapsed="1"/>
    <col min="59" max="61" width="13.85546875" style="18" hidden="1" customWidth="1" outlineLevel="2"/>
    <col min="62" max="62" width="13.85546875" style="18" customWidth="1" collapsed="1"/>
    <col min="63" max="69" width="13.85546875" style="18" hidden="1" customWidth="1" outlineLevel="2"/>
    <col min="70" max="70" width="13.85546875" style="18" customWidth="1" collapsed="1"/>
    <col min="71" max="75" width="11.42578125" style="18" hidden="1" customWidth="1" outlineLevel="2"/>
    <col min="76" max="76" width="11.42578125" style="18" collapsed="1"/>
    <col min="77" max="16384" width="11.42578125" style="18"/>
  </cols>
  <sheetData>
    <row r="1" spans="1:78" s="41" customFormat="1" ht="60.6" customHeight="1" x14ac:dyDescent="0.25">
      <c r="A1" s="23" t="s">
        <v>246</v>
      </c>
      <c r="B1" s="23" t="s">
        <v>247</v>
      </c>
      <c r="C1" s="23" t="s">
        <v>248</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262</v>
      </c>
      <c r="R1" s="37" t="s">
        <v>263</v>
      </c>
      <c r="S1" s="37" t="s">
        <v>264</v>
      </c>
      <c r="T1" s="37" t="s">
        <v>265</v>
      </c>
      <c r="U1" s="40" t="s">
        <v>266</v>
      </c>
      <c r="V1" s="40" t="s">
        <v>267</v>
      </c>
      <c r="W1" s="40" t="s">
        <v>268</v>
      </c>
      <c r="X1" s="40" t="s">
        <v>269</v>
      </c>
      <c r="Y1" s="40" t="s">
        <v>270</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279</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235</v>
      </c>
      <c r="BS1" s="64" t="s">
        <v>240</v>
      </c>
      <c r="BT1" s="64" t="s">
        <v>241</v>
      </c>
      <c r="BU1" s="64" t="s">
        <v>286</v>
      </c>
      <c r="BV1" s="64" t="s">
        <v>243</v>
      </c>
      <c r="BW1" s="64" t="s">
        <v>244</v>
      </c>
    </row>
    <row r="2" spans="1:78" s="27" customFormat="1" ht="18.75" customHeight="1" x14ac:dyDescent="0.25">
      <c r="A2" s="31" t="str">
        <f>Dvergsnes_Odderhei!A2</f>
        <v>Dvergsnes skole Odderhei</v>
      </c>
      <c r="B2" s="65" t="str">
        <f>Dvergsnes_Odderhei!B2</f>
        <v>3-7. trinn</v>
      </c>
      <c r="C2" s="22">
        <v>354</v>
      </c>
      <c r="D2" s="22">
        <f>Dvergsnes_Odderhei!D2</f>
        <v>0</v>
      </c>
      <c r="E2" s="22">
        <f>Dvergsnes_Odderhei!E2</f>
        <v>4407</v>
      </c>
      <c r="F2" s="66">
        <f>Dvergsnes_Odderhei!F2</f>
        <v>24700</v>
      </c>
      <c r="G2" s="66">
        <f>Dvergsnes_Odderhei!G2</f>
        <v>12000</v>
      </c>
      <c r="H2" s="66">
        <f>Dvergsnes_Odderhei!H2</f>
        <v>12000</v>
      </c>
      <c r="I2" s="66">
        <f>Dvergsnes_Odderhei!I2</f>
        <v>0</v>
      </c>
      <c r="J2" s="66">
        <f>Dvergsnes_Odderhei!J2</f>
        <v>1998</v>
      </c>
      <c r="K2" s="22" t="str">
        <f>Dvergsnes_Odderhei!K2</f>
        <v>-</v>
      </c>
      <c r="L2" s="32" t="str">
        <f>Dvergsnes_Odderhei!L2</f>
        <v>Nei</v>
      </c>
      <c r="M2" s="32" t="str">
        <f>Dvergsnes_Odderhei!M2</f>
        <v>A</v>
      </c>
      <c r="N2" s="32" t="str">
        <f>Dvergsnes_Odderhei!N2</f>
        <v>Nei</v>
      </c>
      <c r="O2" s="33">
        <f>Dvergsnes_Odderhei!O2</f>
        <v>388.8</v>
      </c>
      <c r="P2" s="32">
        <f>Dvergsnes_Odderhei!P2</f>
        <v>432</v>
      </c>
      <c r="Q2" s="78">
        <f>Dvergsnes_Odderhei!Q2</f>
        <v>0.81944444444444442</v>
      </c>
      <c r="R2" s="61" t="str">
        <f>Dvergsnes_Odderhei!R2</f>
        <v>God</v>
      </c>
      <c r="S2" s="22">
        <f>Dvergsnes_Odderhei!S2</f>
        <v>33.898305084745765</v>
      </c>
      <c r="T2" s="32" t="str">
        <f>Dvergsnes_Odderhei!T2</f>
        <v>↓</v>
      </c>
      <c r="U2" s="63" t="str">
        <f>Dvergsnes_Odderhei!U2</f>
        <v>EG0</v>
      </c>
      <c r="V2" s="63" t="str">
        <f>Dvergsnes_Odderhei!V2</f>
        <v>EG0</v>
      </c>
      <c r="W2" s="63" t="str">
        <f>Dvergsnes_Odderhei!W2</f>
        <v>EG0</v>
      </c>
      <c r="X2" s="63" t="str">
        <f>Dvergsnes_Odderhei!X2</f>
        <v>EG0</v>
      </c>
      <c r="Y2" s="63" t="str">
        <f>Dvergsnes_Odderhei!Y2</f>
        <v>EG2</v>
      </c>
      <c r="Z2" s="63" t="str">
        <f>Dvergsnes_Odderhei!Z2</f>
        <v>EG0</v>
      </c>
      <c r="AA2" s="63" t="str">
        <f>Dvergsnes_Odderhei!AA2</f>
        <v>EG2</v>
      </c>
      <c r="AB2" s="63" t="str">
        <f>Dvergsnes_Odderhei!AB2</f>
        <v>EG1</v>
      </c>
      <c r="AC2" s="63" t="str">
        <f>Dvergsnes_Odderhei!AC2</f>
        <v>EG1</v>
      </c>
      <c r="AD2" s="63" t="str">
        <f>Dvergsnes_Odderhei!AD2</f>
        <v>TG1</v>
      </c>
      <c r="AE2" s="63" t="str">
        <f>Dvergsnes_Odderhei!AE2</f>
        <v>TG1</v>
      </c>
      <c r="AF2" s="63" t="str">
        <f>Dvergsnes_Odderhei!AF2</f>
        <v>TG1</v>
      </c>
      <c r="AG2" s="63" t="str">
        <f>Dvergsnes_Odderhei!AG2</f>
        <v>TG1</v>
      </c>
      <c r="AH2" s="63" t="str">
        <f>Dvergsnes_Odderhei!AH2</f>
        <v>TG1</v>
      </c>
      <c r="AI2" s="63" t="str">
        <f>Dvergsnes_Odderhei!AI2</f>
        <v>TG1</v>
      </c>
      <c r="AJ2" s="63" t="str">
        <f>Dvergsnes_Odderhei!AJ2</f>
        <v>TG1</v>
      </c>
      <c r="AK2" s="63" t="str">
        <f>Dvergsnes_Odderhei!AK2</f>
        <v>TG0</v>
      </c>
      <c r="AL2" s="63" t="str">
        <f>Dvergsnes_Odderhei!AL2</f>
        <v>TG2</v>
      </c>
      <c r="AM2" s="63" t="str">
        <f>Dvergsnes_Odderhei!AM2</f>
        <v>TG1</v>
      </c>
      <c r="AN2" s="63" t="str">
        <f>Dvergsnes_Odderhei!AN2</f>
        <v>TG1</v>
      </c>
      <c r="AO2" s="63" t="str">
        <f>Dvergsnes_Odderhei!AO2</f>
        <v>TG2</v>
      </c>
      <c r="AP2" s="63" t="str">
        <f>Dvergsnes_Odderhei!AP2</f>
        <v>-</v>
      </c>
      <c r="AQ2" s="63" t="str">
        <f>Dvergsnes_Odderhei!AQ2</f>
        <v>TG1</v>
      </c>
      <c r="AR2" s="63" t="str">
        <f>Dvergsnes_Odderhei!AR2</f>
        <v>TG1</v>
      </c>
      <c r="AS2" s="63" t="str">
        <f>Dvergsnes_Odderhei!AS2</f>
        <v>TG1</v>
      </c>
      <c r="AT2" s="63" t="str">
        <f>Dvergsnes_Odderhei!AT2</f>
        <v>TG2</v>
      </c>
      <c r="AU2" s="63" t="str">
        <f>Dvergsnes_Odderhei!AU2</f>
        <v>TG1</v>
      </c>
      <c r="AV2" s="63" t="str">
        <f>Dvergsnes_Odderhei!AV2</f>
        <v>TG2</v>
      </c>
      <c r="AW2" s="63" t="str">
        <f>Dvergsnes_Odderhei!AW2</f>
        <v>TG1</v>
      </c>
      <c r="AX2" s="63" t="str">
        <f>Dvergsnes_Odderhei!AX2</f>
        <v>-</v>
      </c>
      <c r="AY2" s="63" t="str">
        <f>Dvergsnes_Odderhei!AY2</f>
        <v>TG1</v>
      </c>
      <c r="AZ2" s="63" t="str">
        <f>Dvergsnes_Odderhei!AZ2</f>
        <v>TG1</v>
      </c>
      <c r="BA2" s="63" t="str">
        <f>Dvergsnes_Odderhei!BA2</f>
        <v>TG2</v>
      </c>
      <c r="BB2" s="63" t="str">
        <f>Dvergsnes_Odderhei!BB2</f>
        <v>TG1</v>
      </c>
      <c r="BC2" s="63" t="str">
        <f>Dvergsnes_Odderhei!BC2</f>
        <v>TG3</v>
      </c>
      <c r="BD2" s="63" t="str">
        <f>Dvergsnes_Odderhei!BD2</f>
        <v>TG3</v>
      </c>
      <c r="BE2" s="63" t="str">
        <f>Dvergsnes_Odderhei!BE2</f>
        <v>TG3</v>
      </c>
      <c r="BF2" s="63" t="str">
        <f>Dvergsnes_Odderhei!BF2</f>
        <v>TG2</v>
      </c>
      <c r="BG2" s="63" t="str">
        <f>Dvergsnes_Odderhei!BG2</f>
        <v>TG2</v>
      </c>
      <c r="BH2" s="63" t="str">
        <f>Dvergsnes_Odderhei!BH2</f>
        <v>TG1</v>
      </c>
      <c r="BI2" s="63" t="str">
        <f>Dvergsnes_Odderhei!BI2</f>
        <v>TG2</v>
      </c>
      <c r="BJ2" s="63" t="str">
        <f>Dvergsnes_Odderhei!BJ2</f>
        <v>TG2</v>
      </c>
      <c r="BK2" s="63" t="str">
        <f>Dvergsnes_Odderhei!BK2</f>
        <v>TG2</v>
      </c>
      <c r="BL2" s="63" t="str">
        <f>Dvergsnes_Odderhei!BL2</f>
        <v>TG2</v>
      </c>
      <c r="BM2" s="63" t="str">
        <f>Dvergsnes_Odderhei!BM2</f>
        <v>TG1</v>
      </c>
      <c r="BN2" s="63" t="str">
        <f>Dvergsnes_Odderhei!BN2</f>
        <v>TG3</v>
      </c>
      <c r="BO2" s="63" t="str">
        <f>Dvergsnes_Odderhei!BO2</f>
        <v>TG2</v>
      </c>
      <c r="BP2" s="63" t="str">
        <f>Dvergsnes_Odderhei!BP2</f>
        <v>TG1</v>
      </c>
      <c r="BQ2" s="63" t="str">
        <f>Dvergsnes_Odderhei!BQ2</f>
        <v>TG1</v>
      </c>
      <c r="BR2" s="63" t="str">
        <f>Dvergsnes_Odderhei!BR2</f>
        <v>TG3</v>
      </c>
      <c r="BS2" s="63" t="str">
        <f>Dvergsnes_Odderhei!BS2</f>
        <v>TG2</v>
      </c>
      <c r="BT2" s="63" t="str">
        <f>Dvergsnes_Odderhei!BT2</f>
        <v>TG3</v>
      </c>
      <c r="BU2" s="63" t="str">
        <f>Dvergsnes_Odderhei!BU2</f>
        <v>TG3</v>
      </c>
      <c r="BV2" s="63" t="str">
        <f>Dvergsnes_Odderhei!BV2</f>
        <v>TG3</v>
      </c>
      <c r="BW2" s="63" t="str">
        <f>Dvergsnes_Odderhei!BW2</f>
        <v>TG3</v>
      </c>
    </row>
    <row r="3" spans="1:78" s="27" customFormat="1" ht="18.75" customHeight="1" x14ac:dyDescent="0.25">
      <c r="A3" s="31" t="str">
        <f>Dvergsnes_Valsvigveien!A2</f>
        <v>Dvergsnes skole Valsvigveien</v>
      </c>
      <c r="B3" s="65" t="str">
        <f>Dvergsnes_Valsvigveien!B2</f>
        <v>1-2. trinn</v>
      </c>
      <c r="C3" s="22">
        <v>131</v>
      </c>
      <c r="D3" s="22">
        <f>Dvergsnes_Valsvigveien!D2</f>
        <v>0</v>
      </c>
      <c r="E3" s="22">
        <f>Dvergsnes_Valsvigveien!E2</f>
        <v>2770</v>
      </c>
      <c r="F3" s="66">
        <f>Dvergsnes_Valsvigveien!F2</f>
        <v>21800</v>
      </c>
      <c r="G3" s="66">
        <f>Dvergsnes_Valsvigveien!G2</f>
        <v>6000</v>
      </c>
      <c r="H3" s="66">
        <f>Dvergsnes_Valsvigveien!H2</f>
        <v>6000</v>
      </c>
      <c r="I3" s="66">
        <f>Dvergsnes_Valsvigveien!I2</f>
        <v>0</v>
      </c>
      <c r="J3" s="66">
        <f>Dvergsnes_Valsvigveien!J2</f>
        <v>2008</v>
      </c>
      <c r="K3" s="22" t="str">
        <f>Dvergsnes_Valsvigveien!K2</f>
        <v>-</v>
      </c>
      <c r="L3" s="32" t="str">
        <f>Dvergsnes_Valsvigveien!L2</f>
        <v>Nei</v>
      </c>
      <c r="M3" s="32" t="str">
        <f>Dvergsnes_Valsvigveien!M2</f>
        <v>A</v>
      </c>
      <c r="N3" s="32" t="str">
        <f>Dvergsnes_Valsvigveien!N2</f>
        <v>Nei</v>
      </c>
      <c r="O3" s="33">
        <f>Dvergsnes_Valsvigveien!O2</f>
        <v>135</v>
      </c>
      <c r="P3" s="32">
        <f>Dvergsnes_Valsvigveien!P2</f>
        <v>150</v>
      </c>
      <c r="Q3" s="78">
        <f>Dvergsnes_Valsvigveien!Q2</f>
        <v>0.87333333333333329</v>
      </c>
      <c r="R3" s="61" t="str">
        <f>Dvergsnes_Valsvigveien!R2</f>
        <v>God</v>
      </c>
      <c r="S3" s="22">
        <f>Dvergsnes_Valsvigveien!S2</f>
        <v>45.801526717557252</v>
      </c>
      <c r="T3" s="32" t="str">
        <f>Dvergsnes_Valsvigveien!T2</f>
        <v>↓</v>
      </c>
      <c r="U3" s="63" t="str">
        <f>Dvergsnes_Valsvigveien!U2</f>
        <v>EG0</v>
      </c>
      <c r="V3" s="63" t="str">
        <f>Dvergsnes_Valsvigveien!V2</f>
        <v>EG0</v>
      </c>
      <c r="W3" s="63" t="str">
        <f>Dvergsnes_Valsvigveien!W2</f>
        <v>EG0</v>
      </c>
      <c r="X3" s="63" t="str">
        <f>Dvergsnes_Valsvigveien!X2</f>
        <v>EG0</v>
      </c>
      <c r="Y3" s="63" t="str">
        <f>Dvergsnes_Valsvigveien!Y2</f>
        <v>EG0</v>
      </c>
      <c r="Z3" s="63" t="str">
        <f>Dvergsnes_Valsvigveien!Z2</f>
        <v>EG0</v>
      </c>
      <c r="AA3" s="63" t="str">
        <f>Dvergsnes_Valsvigveien!AA2</f>
        <v>EG0</v>
      </c>
      <c r="AB3" s="63" t="str">
        <f>Dvergsnes_Valsvigveien!AB2</f>
        <v>EG1</v>
      </c>
      <c r="AC3" s="63" t="str">
        <f>Dvergsnes_Valsvigveien!AC2</f>
        <v>EG0</v>
      </c>
      <c r="AD3" s="63" t="str">
        <f>Dvergsnes_Valsvigveien!AD2</f>
        <v>TG1</v>
      </c>
      <c r="AE3" s="63" t="str">
        <f>Dvergsnes_Valsvigveien!AE2</f>
        <v>TG1</v>
      </c>
      <c r="AF3" s="63" t="str">
        <f>Dvergsnes_Valsvigveien!AF2</f>
        <v>TG1</v>
      </c>
      <c r="AG3" s="63" t="str">
        <f>Dvergsnes_Valsvigveien!AG2</f>
        <v>TG1</v>
      </c>
      <c r="AH3" s="63" t="str">
        <f>Dvergsnes_Valsvigveien!AH2</f>
        <v>TG2</v>
      </c>
      <c r="AI3" s="63" t="str">
        <f>Dvergsnes_Valsvigveien!AI2</f>
        <v>TG1</v>
      </c>
      <c r="AJ3" s="63" t="str">
        <f>Dvergsnes_Valsvigveien!AJ2</f>
        <v>TG1</v>
      </c>
      <c r="AK3" s="63" t="str">
        <f>Dvergsnes_Valsvigveien!AK2</f>
        <v>TG1</v>
      </c>
      <c r="AL3" s="63" t="str">
        <f>Dvergsnes_Valsvigveien!AL2</f>
        <v>TG1</v>
      </c>
      <c r="AM3" s="63" t="str">
        <f>Dvergsnes_Valsvigveien!AM2</f>
        <v>TG1</v>
      </c>
      <c r="AN3" s="63" t="str">
        <f>Dvergsnes_Valsvigveien!AN2</f>
        <v>TG1</v>
      </c>
      <c r="AO3" s="63" t="str">
        <f>Dvergsnes_Valsvigveien!AO2</f>
        <v>TG1</v>
      </c>
      <c r="AP3" s="63" t="str">
        <f>Dvergsnes_Valsvigveien!AP2</f>
        <v>TG1</v>
      </c>
      <c r="AQ3" s="63" t="str">
        <f>Dvergsnes_Valsvigveien!AQ2</f>
        <v>TG1</v>
      </c>
      <c r="AR3" s="63" t="str">
        <f>Dvergsnes_Valsvigveien!AR2</f>
        <v>TG1</v>
      </c>
      <c r="AS3" s="63" t="str">
        <f>Dvergsnes_Valsvigveien!AS2</f>
        <v>TG1</v>
      </c>
      <c r="AT3" s="63" t="str">
        <f>Dvergsnes_Valsvigveien!AT2</f>
        <v>TG1</v>
      </c>
      <c r="AU3" s="63" t="str">
        <f>Dvergsnes_Valsvigveien!AU2</f>
        <v>TG1</v>
      </c>
      <c r="AV3" s="63" t="str">
        <f>Dvergsnes_Valsvigveien!AV2</f>
        <v>TG1</v>
      </c>
      <c r="AW3" s="63" t="str">
        <f>Dvergsnes_Valsvigveien!AW2</f>
        <v>TG1</v>
      </c>
      <c r="AX3" s="63" t="str">
        <f>Dvergsnes_Valsvigveien!AX2</f>
        <v>-</v>
      </c>
      <c r="AY3" s="63" t="str">
        <f>Dvergsnes_Valsvigveien!AY2</f>
        <v>TG1</v>
      </c>
      <c r="AZ3" s="63" t="str">
        <f>Dvergsnes_Valsvigveien!AZ2</f>
        <v>TG1</v>
      </c>
      <c r="BA3" s="63" t="str">
        <f>Dvergsnes_Valsvigveien!BA2</f>
        <v>TG1</v>
      </c>
      <c r="BB3" s="63" t="str">
        <f>Dvergsnes_Valsvigveien!BB2</f>
        <v>TG1</v>
      </c>
      <c r="BC3" s="63" t="str">
        <f>Dvergsnes_Valsvigveien!BC2</f>
        <v>TG2</v>
      </c>
      <c r="BD3" s="63" t="str">
        <f>Dvergsnes_Valsvigveien!BD2</f>
        <v>TG2</v>
      </c>
      <c r="BE3" s="63" t="str">
        <f>Dvergsnes_Valsvigveien!BE2</f>
        <v>TG2</v>
      </c>
      <c r="BF3" s="63" t="str">
        <f>Dvergsnes_Valsvigveien!BF2</f>
        <v>TG1</v>
      </c>
      <c r="BG3" s="63" t="str">
        <f>Dvergsnes_Valsvigveien!BG2</f>
        <v>TG1</v>
      </c>
      <c r="BH3" s="63" t="str">
        <f>Dvergsnes_Valsvigveien!BH2</f>
        <v>TG1</v>
      </c>
      <c r="BI3" s="63" t="str">
        <f>Dvergsnes_Valsvigveien!BI2</f>
        <v>TG1</v>
      </c>
      <c r="BJ3" s="63" t="str">
        <f>Dvergsnes_Valsvigveien!BJ2</f>
        <v>TG1</v>
      </c>
      <c r="BK3" s="63" t="str">
        <f>Dvergsnes_Valsvigveien!BK2</f>
        <v>TG1</v>
      </c>
      <c r="BL3" s="63" t="str">
        <f>Dvergsnes_Valsvigveien!BL2</f>
        <v>TG2</v>
      </c>
      <c r="BM3" s="63" t="str">
        <f>Dvergsnes_Valsvigveien!BM2</f>
        <v>TG1</v>
      </c>
      <c r="BN3" s="63" t="str">
        <f>Dvergsnes_Valsvigveien!BN2</f>
        <v>TG1</v>
      </c>
      <c r="BO3" s="63" t="str">
        <f>Dvergsnes_Valsvigveien!BO2</f>
        <v>TG1</v>
      </c>
      <c r="BP3" s="63" t="str">
        <f>Dvergsnes_Valsvigveien!BP2</f>
        <v>TG2</v>
      </c>
      <c r="BQ3" s="63" t="str">
        <f>Dvergsnes_Valsvigveien!BQ2</f>
        <v>TG1</v>
      </c>
      <c r="BR3" s="63" t="str">
        <f>Dvergsnes_Valsvigveien!BR2</f>
        <v>TG2</v>
      </c>
      <c r="BS3" s="63" t="str">
        <f>Dvergsnes_Valsvigveien!BS2</f>
        <v>TG2</v>
      </c>
      <c r="BT3" s="63" t="str">
        <f>Dvergsnes_Valsvigveien!BT2</f>
        <v>TG2</v>
      </c>
      <c r="BU3" s="63" t="str">
        <f>Dvergsnes_Valsvigveien!BU2</f>
        <v>TG1</v>
      </c>
      <c r="BV3" s="63" t="str">
        <f>Dvergsnes_Valsvigveien!BV2</f>
        <v>TG1</v>
      </c>
      <c r="BW3" s="63" t="str">
        <f>Dvergsnes_Valsvigveien!BW2</f>
        <v>TG1</v>
      </c>
    </row>
    <row r="4" spans="1:78" s="27" customFormat="1" ht="18.75" customHeight="1" x14ac:dyDescent="0.25">
      <c r="A4" s="31" t="str">
        <f>Fagerholt!A2</f>
        <v>Fagerholt skole</v>
      </c>
      <c r="B4" s="65" t="str">
        <f>Fagerholt!B2</f>
        <v>1.-7. trinn</v>
      </c>
      <c r="C4" s="22">
        <v>557</v>
      </c>
      <c r="D4" s="22">
        <f>Fagerholt!D2</f>
        <v>0</v>
      </c>
      <c r="E4" s="22">
        <f>Fagerholt!E2</f>
        <v>5208</v>
      </c>
      <c r="F4" s="66">
        <f>Fagerholt!F2</f>
        <v>43979</v>
      </c>
      <c r="G4" s="66">
        <f>Fagerholt!G2</f>
        <v>24274</v>
      </c>
      <c r="H4" s="66">
        <f>Fagerholt!H2</f>
        <v>24274</v>
      </c>
      <c r="I4" s="66">
        <f>Fagerholt!I2</f>
        <v>0</v>
      </c>
      <c r="J4" s="66">
        <f>Fagerholt!J2</f>
        <v>2016</v>
      </c>
      <c r="K4" s="22" t="str">
        <f>Fagerholt!K2</f>
        <v>-</v>
      </c>
      <c r="L4" s="32" t="str">
        <f>Fagerholt!L2</f>
        <v>Nei</v>
      </c>
      <c r="M4" s="32" t="str">
        <f>Fagerholt!M2</f>
        <v>A</v>
      </c>
      <c r="N4" s="32" t="str">
        <f>Fagerholt!N2</f>
        <v>Nei</v>
      </c>
      <c r="O4" s="33">
        <f>Fagerholt!O2</f>
        <v>518.4</v>
      </c>
      <c r="P4" s="32">
        <f>Fagerholt!P2</f>
        <v>576</v>
      </c>
      <c r="Q4" s="78">
        <f>Fagerholt!Q2</f>
        <v>0.96701388888888884</v>
      </c>
      <c r="R4" s="61" t="str">
        <f>Fagerholt!R2</f>
        <v>God</v>
      </c>
      <c r="S4" s="22">
        <f>Fagerholt!S2</f>
        <v>43.57989228007181</v>
      </c>
      <c r="T4" s="32" t="str">
        <f>Fagerholt!T2</f>
        <v>↓</v>
      </c>
      <c r="U4" s="63" t="str">
        <f>Fagerholt!U2</f>
        <v>EG0</v>
      </c>
      <c r="V4" s="63" t="str">
        <f>Fagerholt!V2</f>
        <v>EG0</v>
      </c>
      <c r="W4" s="63" t="str">
        <f>Fagerholt!W2</f>
        <v>EG0</v>
      </c>
      <c r="X4" s="63" t="str">
        <f>Fagerholt!X2</f>
        <v>EG0</v>
      </c>
      <c r="Y4" s="63" t="str">
        <f>Fagerholt!Y2</f>
        <v>EG1</v>
      </c>
      <c r="Z4" s="63" t="str">
        <f>Fagerholt!Z2</f>
        <v>EG0</v>
      </c>
      <c r="AA4" s="63" t="str">
        <f>Fagerholt!AA2</f>
        <v>EG1</v>
      </c>
      <c r="AB4" s="63" t="str">
        <f>Fagerholt!AB2</f>
        <v>EG2</v>
      </c>
      <c r="AC4" s="63" t="str">
        <f>Fagerholt!AC2</f>
        <v>EG1</v>
      </c>
      <c r="AD4" s="63" t="str">
        <f>Fagerholt!AD2</f>
        <v>TG1</v>
      </c>
      <c r="AE4" s="63" t="str">
        <f>Fagerholt!AE2</f>
        <v>TG1</v>
      </c>
      <c r="AF4" s="63" t="str">
        <f>Fagerholt!AF2</f>
        <v>TG1</v>
      </c>
      <c r="AG4" s="63" t="str">
        <f>Fagerholt!AG2</f>
        <v>TG1</v>
      </c>
      <c r="AH4" s="63" t="str">
        <f>Fagerholt!AH2</f>
        <v>TG1</v>
      </c>
      <c r="AI4" s="63" t="str">
        <f>Fagerholt!AI2</f>
        <v>TG1</v>
      </c>
      <c r="AJ4" s="63" t="str">
        <f>Fagerholt!AJ2</f>
        <v>TG1</v>
      </c>
      <c r="AK4" s="63" t="str">
        <f>Fagerholt!AK2</f>
        <v>TG1</v>
      </c>
      <c r="AL4" s="63" t="str">
        <f>Fagerholt!AL2</f>
        <v>TG1</v>
      </c>
      <c r="AM4" s="63" t="str">
        <f>Fagerholt!AM2</f>
        <v>TG1</v>
      </c>
      <c r="AN4" s="63" t="str">
        <f>Fagerholt!AN2</f>
        <v>TG1</v>
      </c>
      <c r="AO4" s="63" t="str">
        <f>Fagerholt!AO2</f>
        <v>TG1</v>
      </c>
      <c r="AP4" s="63" t="str">
        <f>Fagerholt!AP2</f>
        <v>TG1</v>
      </c>
      <c r="AQ4" s="63" t="str">
        <f>Fagerholt!AQ2</f>
        <v>TG1</v>
      </c>
      <c r="AR4" s="63" t="str">
        <f>Fagerholt!AR2</f>
        <v>TG1</v>
      </c>
      <c r="AS4" s="63" t="str">
        <f>Fagerholt!AS2</f>
        <v>TG0</v>
      </c>
      <c r="AT4" s="63" t="str">
        <f>Fagerholt!AT2</f>
        <v>TG1</v>
      </c>
      <c r="AU4" s="63" t="str">
        <f>Fagerholt!AU2</f>
        <v>TG1</v>
      </c>
      <c r="AV4" s="63" t="str">
        <f>Fagerholt!AV2</f>
        <v>TG1</v>
      </c>
      <c r="AW4" s="63" t="str">
        <f>Fagerholt!AW2</f>
        <v>TG1</v>
      </c>
      <c r="AX4" s="63" t="str">
        <f>Fagerholt!AX2</f>
        <v>TG1</v>
      </c>
      <c r="AY4" s="63" t="str">
        <f>Fagerholt!AY2</f>
        <v>TG1</v>
      </c>
      <c r="AZ4" s="63" t="str">
        <f>Fagerholt!AZ2</f>
        <v>TG1</v>
      </c>
      <c r="BA4" s="63" t="str">
        <f>Fagerholt!BA2</f>
        <v>TG1</v>
      </c>
      <c r="BB4" s="63" t="str">
        <f>Fagerholt!BB2</f>
        <v>TG1</v>
      </c>
      <c r="BC4" s="63" t="str">
        <f>Fagerholt!BC2</f>
        <v>TG0</v>
      </c>
      <c r="BD4" s="63" t="str">
        <f>Fagerholt!BD2</f>
        <v>TG0</v>
      </c>
      <c r="BE4" s="63" t="str">
        <f>Fagerholt!BE2</f>
        <v>TG0</v>
      </c>
      <c r="BF4" s="63" t="str">
        <f>Fagerholt!BF2</f>
        <v>TG0</v>
      </c>
      <c r="BG4" s="63" t="str">
        <f>Fagerholt!BG2</f>
        <v>TG0</v>
      </c>
      <c r="BH4" s="63" t="str">
        <f>Fagerholt!BH2</f>
        <v>TG0</v>
      </c>
      <c r="BI4" s="63" t="str">
        <f>Fagerholt!BI2</f>
        <v>TG0</v>
      </c>
      <c r="BJ4" s="63" t="str">
        <f>Fagerholt!BJ2</f>
        <v>TG1</v>
      </c>
      <c r="BK4" s="63" t="str">
        <f>Fagerholt!BK2</f>
        <v>TG1</v>
      </c>
      <c r="BL4" s="63" t="str">
        <f>Fagerholt!BL2</f>
        <v>TG1</v>
      </c>
      <c r="BM4" s="63" t="str">
        <f>Fagerholt!BM2</f>
        <v>TG1</v>
      </c>
      <c r="BN4" s="63" t="str">
        <f>Fagerholt!BN2</f>
        <v>TG1</v>
      </c>
      <c r="BO4" s="63" t="str">
        <f>Fagerholt!BO2</f>
        <v>TG1</v>
      </c>
      <c r="BP4" s="63" t="str">
        <f>Fagerholt!BP2</f>
        <v>TG1</v>
      </c>
      <c r="BQ4" s="63" t="str">
        <f>Fagerholt!BQ2</f>
        <v>TG1</v>
      </c>
      <c r="BR4" s="63" t="str">
        <f>Fagerholt!BR2</f>
        <v>TG0</v>
      </c>
      <c r="BS4" s="63" t="str">
        <f>Fagerholt!BS2</f>
        <v>TG0</v>
      </c>
      <c r="BT4" s="63" t="str">
        <f>Fagerholt!BT2</f>
        <v>TG0</v>
      </c>
      <c r="BU4" s="63" t="str">
        <f>Fagerholt!BU2</f>
        <v>TG0</v>
      </c>
      <c r="BV4" s="63" t="str">
        <f>Fagerholt!BV2</f>
        <v>TG1</v>
      </c>
      <c r="BW4" s="63" t="str">
        <f>Fagerholt!BW2</f>
        <v>TG0</v>
      </c>
    </row>
    <row r="5" spans="1:78" s="27" customFormat="1" ht="18.75" customHeight="1" x14ac:dyDescent="0.25">
      <c r="A5" s="31" t="str">
        <f>Finsland!A2</f>
        <v>Finsland skole</v>
      </c>
      <c r="B5" s="65" t="str">
        <f>Finsland!B2</f>
        <v>1.-10. trinn</v>
      </c>
      <c r="C5" s="22">
        <v>150</v>
      </c>
      <c r="D5" s="22">
        <f>Finsland!D2</f>
        <v>0</v>
      </c>
      <c r="E5" s="22">
        <f>Finsland!E2</f>
        <v>3576</v>
      </c>
      <c r="F5" s="66">
        <f>Finsland!F2</f>
        <v>13015</v>
      </c>
      <c r="G5" s="66">
        <f>Finsland!G2</f>
        <v>12949</v>
      </c>
      <c r="H5" s="66">
        <f>Finsland!H2</f>
        <v>8449</v>
      </c>
      <c r="I5" s="66">
        <f>Finsland!I2</f>
        <v>4500</v>
      </c>
      <c r="J5" s="66">
        <f>Finsland!J2</f>
        <v>1962</v>
      </c>
      <c r="K5" s="22">
        <f>Finsland!K2</f>
        <v>2018</v>
      </c>
      <c r="L5" s="32" t="str">
        <f>Finsland!L2</f>
        <v>Nei</v>
      </c>
      <c r="M5" s="32" t="str">
        <f>Finsland!M2</f>
        <v>B</v>
      </c>
      <c r="N5" s="32" t="str">
        <f>Finsland!N2</f>
        <v>Nei</v>
      </c>
      <c r="O5" s="33">
        <f>Finsland!O2</f>
        <v>202.5</v>
      </c>
      <c r="P5" s="32">
        <f>Finsland!P2</f>
        <v>225</v>
      </c>
      <c r="Q5" s="78">
        <f>Finsland!Q2</f>
        <v>0.66666666666666663</v>
      </c>
      <c r="R5" s="61" t="str">
        <f>Finsland!R2</f>
        <v>God</v>
      </c>
      <c r="S5" s="22">
        <f>Finsland!S2</f>
        <v>86.326666666666668</v>
      </c>
      <c r="T5" s="32" t="str">
        <f>Finsland!T2</f>
        <v>→</v>
      </c>
      <c r="U5" s="63" t="str">
        <f>Finsland!U2</f>
        <v>EG1</v>
      </c>
      <c r="V5" s="63" t="str">
        <f>Finsland!V2</f>
        <v>EG1</v>
      </c>
      <c r="W5" s="63" t="str">
        <f>Finsland!W2</f>
        <v>EG1</v>
      </c>
      <c r="X5" s="63" t="str">
        <f>Finsland!X2</f>
        <v>EG1</v>
      </c>
      <c r="Y5" s="63" t="str">
        <f>Finsland!Y2</f>
        <v>EG0</v>
      </c>
      <c r="Z5" s="63" t="str">
        <f>Finsland!Z2</f>
        <v>EG0</v>
      </c>
      <c r="AA5" s="63" t="str">
        <f>Finsland!AA2</f>
        <v>EG0</v>
      </c>
      <c r="AB5" s="63" t="str">
        <f>Finsland!AB2</f>
        <v>EG1</v>
      </c>
      <c r="AC5" s="63" t="str">
        <f>Finsland!AC2</f>
        <v>EG1</v>
      </c>
      <c r="AD5" s="63" t="str">
        <f>Finsland!AD2</f>
        <v>TG2</v>
      </c>
      <c r="AE5" s="63" t="str">
        <f>Finsland!AE2</f>
        <v>TG1</v>
      </c>
      <c r="AF5" s="63" t="str">
        <f>Finsland!AF2</f>
        <v>TG2</v>
      </c>
      <c r="AG5" s="63" t="str">
        <f>Finsland!AG2</f>
        <v>TG2</v>
      </c>
      <c r="AH5" s="63" t="str">
        <f>Finsland!AH2</f>
        <v>TG2</v>
      </c>
      <c r="AI5" s="63" t="str">
        <f>Finsland!AI2</f>
        <v>TG1</v>
      </c>
      <c r="AJ5" s="63" t="str">
        <f>Finsland!AJ2</f>
        <v>TG1</v>
      </c>
      <c r="AK5" s="63" t="str">
        <f>Finsland!AK2</f>
        <v>TG2</v>
      </c>
      <c r="AL5" s="63" t="str">
        <f>Finsland!AL2</f>
        <v>TG1</v>
      </c>
      <c r="AM5" s="63" t="str">
        <f>Finsland!AM2</f>
        <v>TG2</v>
      </c>
      <c r="AN5" s="63" t="str">
        <f>Finsland!AN2</f>
        <v>TG2</v>
      </c>
      <c r="AO5" s="63" t="str">
        <f>Finsland!AO2</f>
        <v>-</v>
      </c>
      <c r="AP5" s="63" t="str">
        <f>Finsland!AP2</f>
        <v>TG2</v>
      </c>
      <c r="AQ5" s="63" t="str">
        <f>Finsland!AQ2</f>
        <v>TG1</v>
      </c>
      <c r="AR5" s="63" t="str">
        <f>Finsland!AR2</f>
        <v>TG1</v>
      </c>
      <c r="AS5" s="63" t="str">
        <f>Finsland!AS2</f>
        <v>TG1</v>
      </c>
      <c r="AT5" s="63" t="str">
        <f>Finsland!AT2</f>
        <v>TG1</v>
      </c>
      <c r="AU5" s="63" t="str">
        <f>Finsland!AU2</f>
        <v>TG2</v>
      </c>
      <c r="AV5" s="63" t="str">
        <f>Finsland!AV2</f>
        <v>TG1</v>
      </c>
      <c r="AW5" s="63" t="str">
        <f>Finsland!AW2</f>
        <v>TG1</v>
      </c>
      <c r="AX5" s="63" t="str">
        <f>Finsland!AX2</f>
        <v>TG2</v>
      </c>
      <c r="AY5" s="63" t="str">
        <f>Finsland!AY2</f>
        <v>TG1</v>
      </c>
      <c r="AZ5" s="63" t="str">
        <f>Finsland!AZ2</f>
        <v>TG1</v>
      </c>
      <c r="BA5" s="63" t="str">
        <f>Finsland!BA2</f>
        <v>-</v>
      </c>
      <c r="BB5" s="63" t="str">
        <f>Finsland!BB2</f>
        <v>TG2</v>
      </c>
      <c r="BC5" s="63" t="str">
        <f>Finsland!BC2</f>
        <v>TG3</v>
      </c>
      <c r="BD5" s="63" t="str">
        <f>Finsland!BD2</f>
        <v>TG3</v>
      </c>
      <c r="BE5" s="63" t="str">
        <f>Finsland!BE2</f>
        <v>TG2</v>
      </c>
      <c r="BF5" s="63" t="str">
        <f>Finsland!BF2</f>
        <v>TG3</v>
      </c>
      <c r="BG5" s="63" t="str">
        <f>Finsland!BG2</f>
        <v>TG3</v>
      </c>
      <c r="BH5" s="63" t="str">
        <f>Finsland!BH2</f>
        <v>TG1</v>
      </c>
      <c r="BI5" s="63" t="str">
        <f>Finsland!BI2</f>
        <v>TG1</v>
      </c>
      <c r="BJ5" s="63" t="str">
        <f>Finsland!BJ2</f>
        <v>TG2</v>
      </c>
      <c r="BK5" s="63" t="str">
        <f>Finsland!BK2</f>
        <v>-</v>
      </c>
      <c r="BL5" s="63" t="str">
        <f>Finsland!BL2</f>
        <v>TG3</v>
      </c>
      <c r="BM5" s="63" t="str">
        <f>Finsland!BM2</f>
        <v>TG1</v>
      </c>
      <c r="BN5" s="63" t="str">
        <f>Finsland!BN2</f>
        <v>TG2</v>
      </c>
      <c r="BO5" s="63" t="str">
        <f>Finsland!BO2</f>
        <v>TG2</v>
      </c>
      <c r="BP5" s="63" t="str">
        <f>Finsland!BP2</f>
        <v>TG3</v>
      </c>
      <c r="BQ5" s="63" t="str">
        <f>Finsland!BQ2</f>
        <v>TG1</v>
      </c>
      <c r="BR5" s="63" t="str">
        <f>Finsland!BR2</f>
        <v>TG3</v>
      </c>
      <c r="BS5" s="63" t="str">
        <f>Finsland!BS2</f>
        <v>TG3</v>
      </c>
      <c r="BT5" s="63" t="str">
        <f>Finsland!BT2</f>
        <v>TG3</v>
      </c>
      <c r="BU5" s="63" t="str">
        <f>Finsland!BU2</f>
        <v>TG3</v>
      </c>
      <c r="BV5" s="63" t="str">
        <f>Finsland!BV2</f>
        <v>-</v>
      </c>
      <c r="BW5" s="63" t="str">
        <f>Finsland!BW2</f>
        <v>TG2</v>
      </c>
    </row>
    <row r="6" spans="1:78" s="27" customFormat="1" ht="18.75" customHeight="1" x14ac:dyDescent="0.25">
      <c r="A6" s="31" t="str">
        <f>Fiskå!A2</f>
        <v>Fiskå skole</v>
      </c>
      <c r="B6" s="65" t="str">
        <f>Fiskå!B2</f>
        <v>8.-10. trinn</v>
      </c>
      <c r="C6" s="22">
        <v>244</v>
      </c>
      <c r="D6" s="22">
        <f>Fiskå!D2</f>
        <v>0</v>
      </c>
      <c r="E6" s="22">
        <f>Fiskå!E2</f>
        <v>3428</v>
      </c>
      <c r="F6" s="66">
        <f>Fiskå!F2</f>
        <v>5350</v>
      </c>
      <c r="G6" s="66">
        <f>Fiskå!G2</f>
        <v>9990</v>
      </c>
      <c r="H6" s="66">
        <f>Fiskå!H2</f>
        <v>3110</v>
      </c>
      <c r="I6" s="66">
        <f>Fiskå!I2</f>
        <v>6880</v>
      </c>
      <c r="J6" s="66">
        <f>Fiskå!J2</f>
        <v>1986</v>
      </c>
      <c r="K6" s="22">
        <f>Fiskå!K2</f>
        <v>2012</v>
      </c>
      <c r="L6" s="32" t="str">
        <f>Fiskå!L2</f>
        <v>Nei</v>
      </c>
      <c r="M6" s="32" t="str">
        <f>Fiskå!M2</f>
        <v>B</v>
      </c>
      <c r="N6" s="32" t="str">
        <f>Fiskå!N2</f>
        <v>Nei</v>
      </c>
      <c r="O6" s="33">
        <f>Fiskå!O2</f>
        <v>288</v>
      </c>
      <c r="P6" s="32">
        <f>Fiskå!P2</f>
        <v>320</v>
      </c>
      <c r="Q6" s="78">
        <f>Fiskå!Q2</f>
        <v>0.76249999999999996</v>
      </c>
      <c r="R6" s="61" t="str">
        <f>Fiskå!R2</f>
        <v>God</v>
      </c>
      <c r="S6" s="22">
        <f>Fiskå!S2</f>
        <v>40.942622950819676</v>
      </c>
      <c r="T6" s="32" t="str">
        <f>Fiskå!T2</f>
        <v>→</v>
      </c>
      <c r="U6" s="63" t="str">
        <f>Fiskå!U2</f>
        <v>EG1</v>
      </c>
      <c r="V6" s="63" t="str">
        <f>Fiskå!V2</f>
        <v>EG1</v>
      </c>
      <c r="W6" s="63" t="str">
        <f>Fiskå!W2</f>
        <v>EG1</v>
      </c>
      <c r="X6" s="63" t="str">
        <f>Fiskå!X2</f>
        <v>EG1</v>
      </c>
      <c r="Y6" s="63" t="str">
        <f>Fiskå!Y2</f>
        <v>EG0</v>
      </c>
      <c r="Z6" s="63" t="str">
        <f>Fiskå!Z2</f>
        <v>EG0</v>
      </c>
      <c r="AA6" s="63" t="str">
        <f>Fiskå!AA2</f>
        <v>EG0</v>
      </c>
      <c r="AB6" s="63" t="str">
        <f>Fiskå!AB2</f>
        <v>EG2</v>
      </c>
      <c r="AC6" s="63" t="str">
        <f>Fiskå!AC2</f>
        <v>EG1</v>
      </c>
      <c r="AD6" s="63" t="str">
        <f>Fiskå!AD2</f>
        <v>TG2</v>
      </c>
      <c r="AE6" s="63" t="str">
        <f>Fiskå!AE2</f>
        <v>TG3</v>
      </c>
      <c r="AF6" s="63" t="str">
        <f>Fiskå!AF2</f>
        <v>TG1</v>
      </c>
      <c r="AG6" s="63" t="str">
        <f>Fiskå!AG2</f>
        <v>TG2</v>
      </c>
      <c r="AH6" s="63" t="str">
        <f>Fiskå!AH2</f>
        <v>TG3</v>
      </c>
      <c r="AI6" s="63" t="str">
        <f>Fiskå!AI2</f>
        <v>TG1</v>
      </c>
      <c r="AJ6" s="63" t="str">
        <f>Fiskå!AJ2</f>
        <v>TG3</v>
      </c>
      <c r="AK6" s="63" t="str">
        <f>Fiskå!AK2</f>
        <v>TG2</v>
      </c>
      <c r="AL6" s="63" t="str">
        <f>Fiskå!AL2</f>
        <v>TG3</v>
      </c>
      <c r="AM6" s="63" t="str">
        <f>Fiskå!AM2</f>
        <v>TG2</v>
      </c>
      <c r="AN6" s="63" t="str">
        <f>Fiskå!AN2</f>
        <v>TG2</v>
      </c>
      <c r="AO6" s="63" t="str">
        <f>Fiskå!AO2</f>
        <v>-</v>
      </c>
      <c r="AP6" s="63" t="str">
        <f>Fiskå!AP2</f>
        <v>TG1</v>
      </c>
      <c r="AQ6" s="63" t="str">
        <f>Fiskå!AQ2</f>
        <v>TG2</v>
      </c>
      <c r="AR6" s="63" t="str">
        <f>Fiskå!AR2</f>
        <v>TG2</v>
      </c>
      <c r="AS6" s="63" t="str">
        <f>Fiskå!AS2</f>
        <v>TG2</v>
      </c>
      <c r="AT6" s="63" t="str">
        <f>Fiskå!AT2</f>
        <v>TG3</v>
      </c>
      <c r="AU6" s="63" t="str">
        <f>Fiskå!AU2</f>
        <v>TG1</v>
      </c>
      <c r="AV6" s="63" t="str">
        <f>Fiskå!AV2</f>
        <v>TG1</v>
      </c>
      <c r="AW6" s="63" t="str">
        <f>Fiskå!AW2</f>
        <v>TG0</v>
      </c>
      <c r="AX6" s="63" t="str">
        <f>Fiskå!AX2</f>
        <v>TG2</v>
      </c>
      <c r="AY6" s="63" t="str">
        <f>Fiskå!AY2</f>
        <v>TG3</v>
      </c>
      <c r="AZ6" s="63" t="str">
        <f>Fiskå!AZ2</f>
        <v>TG3</v>
      </c>
      <c r="BA6" s="63" t="str">
        <f>Fiskå!BA2</f>
        <v>-</v>
      </c>
      <c r="BB6" s="63" t="str">
        <f>Fiskå!BB2</f>
        <v>TG2</v>
      </c>
      <c r="BC6" s="63" t="str">
        <f>Fiskå!BC2</f>
        <v>TG2</v>
      </c>
      <c r="BD6" s="63" t="str">
        <f>Fiskå!BD2</f>
        <v>TG2</v>
      </c>
      <c r="BE6" s="63" t="str">
        <f>Fiskå!BE2</f>
        <v>TG2</v>
      </c>
      <c r="BF6" s="63" t="str">
        <f>Fiskå!BF2</f>
        <v>TG2</v>
      </c>
      <c r="BG6" s="63" t="str">
        <f>Fiskå!BG2</f>
        <v>TG1</v>
      </c>
      <c r="BH6" s="63" t="str">
        <f>Fiskå!BH2</f>
        <v>TG2</v>
      </c>
      <c r="BI6" s="63" t="str">
        <f>Fiskå!BI2</f>
        <v>TG2</v>
      </c>
      <c r="BJ6" s="63" t="str">
        <f>Fiskå!BJ2</f>
        <v>TG3</v>
      </c>
      <c r="BK6" s="63" t="str">
        <f>Fiskå!BK2</f>
        <v>-</v>
      </c>
      <c r="BL6" s="63" t="str">
        <f>Fiskå!BL2</f>
        <v>TG3</v>
      </c>
      <c r="BM6" s="63" t="str">
        <f>Fiskå!BM2</f>
        <v>TG3</v>
      </c>
      <c r="BN6" s="63" t="str">
        <f>Fiskå!BN2</f>
        <v>TG3</v>
      </c>
      <c r="BO6" s="63" t="str">
        <f>Fiskå!BO2</f>
        <v>TG3</v>
      </c>
      <c r="BP6" s="63" t="str">
        <f>Fiskå!BP2</f>
        <v>TG3</v>
      </c>
      <c r="BQ6" s="63" t="str">
        <f>Fiskå!BQ2</f>
        <v>TG3</v>
      </c>
      <c r="BR6" s="63" t="str">
        <f>Fiskå!BR2</f>
        <v>TG3</v>
      </c>
      <c r="BS6" s="63" t="str">
        <f>Fiskå!BS2</f>
        <v>TG3</v>
      </c>
      <c r="BT6" s="63" t="str">
        <f>Fiskå!BT2</f>
        <v>TG3</v>
      </c>
      <c r="BU6" s="63" t="str">
        <f>Fiskå!BU2</f>
        <v>TG3</v>
      </c>
      <c r="BV6" s="63" t="str">
        <f>Fiskå!BV2</f>
        <v>TG3</v>
      </c>
      <c r="BW6" s="63" t="str">
        <f>Fiskå!BW2</f>
        <v>TG3</v>
      </c>
    </row>
    <row r="7" spans="1:78" s="27" customFormat="1" ht="18.75" customHeight="1" x14ac:dyDescent="0.25">
      <c r="A7" s="31" t="str">
        <f>Flekkerøy!A2</f>
        <v>Flekkerøy skole</v>
      </c>
      <c r="B7" s="65" t="str">
        <f>Flekkerøy!B2</f>
        <v>1.-7. trinn</v>
      </c>
      <c r="C7" s="22">
        <v>382</v>
      </c>
      <c r="D7" s="22">
        <f>Flekkerøy!D2</f>
        <v>0</v>
      </c>
      <c r="E7" s="22">
        <f>Flekkerøy!E2</f>
        <v>6009</v>
      </c>
      <c r="F7" s="66">
        <f>Flekkerøy!F2</f>
        <v>20309</v>
      </c>
      <c r="G7" s="66">
        <f>Flekkerøy!G2</f>
        <v>13672</v>
      </c>
      <c r="H7" s="66">
        <f>Flekkerøy!H2</f>
        <v>13672</v>
      </c>
      <c r="I7" s="66">
        <f>Flekkerøy!I2</f>
        <v>0</v>
      </c>
      <c r="J7" s="66">
        <f>Flekkerøy!J2</f>
        <v>1985</v>
      </c>
      <c r="K7" s="22">
        <f>Flekkerøy!K2</f>
        <v>2005</v>
      </c>
      <c r="L7" s="32" t="str">
        <f>Flekkerøy!L2</f>
        <v>Nei</v>
      </c>
      <c r="M7" s="32" t="str">
        <f>Flekkerøy!M2</f>
        <v>A</v>
      </c>
      <c r="N7" s="32" t="str">
        <f>Flekkerøy!N2</f>
        <v>Nei</v>
      </c>
      <c r="O7" s="33">
        <f>Flekkerøy!O2</f>
        <v>455.40000000000003</v>
      </c>
      <c r="P7" s="32">
        <f>Flekkerøy!P2</f>
        <v>506</v>
      </c>
      <c r="Q7" s="78">
        <f>Flekkerøy!Q2</f>
        <v>0.75494071146245056</v>
      </c>
      <c r="R7" s="61" t="str">
        <f>Flekkerøy!R2</f>
        <v>God</v>
      </c>
      <c r="S7" s="22">
        <f>Flekkerøy!S2</f>
        <v>35.790575916230367</v>
      </c>
      <c r="T7" s="32" t="str">
        <f>Flekkerøy!T2</f>
        <v>↓</v>
      </c>
      <c r="U7" s="63" t="str">
        <f>Flekkerøy!U2</f>
        <v>EG0</v>
      </c>
      <c r="V7" s="63" t="str">
        <f>Flekkerøy!V2</f>
        <v>EG0</v>
      </c>
      <c r="W7" s="63" t="str">
        <f>Flekkerøy!W2</f>
        <v>EG0</v>
      </c>
      <c r="X7" s="63" t="str">
        <f>Flekkerøy!X2</f>
        <v>EG1</v>
      </c>
      <c r="Y7" s="63" t="str">
        <f>Flekkerøy!Y2</f>
        <v>EG0</v>
      </c>
      <c r="Z7" s="63" t="str">
        <f>Flekkerøy!Z2</f>
        <v>EG0</v>
      </c>
      <c r="AA7" s="63" t="str">
        <f>Flekkerøy!AA2</f>
        <v>EG0</v>
      </c>
      <c r="AB7" s="63" t="str">
        <f>Flekkerøy!AB2</f>
        <v>EG1</v>
      </c>
      <c r="AC7" s="63" t="str">
        <f>Flekkerøy!AC2</f>
        <v>EG0</v>
      </c>
      <c r="AD7" s="63" t="str">
        <f>Flekkerøy!AD2</f>
        <v>TG1</v>
      </c>
      <c r="AE7" s="63" t="str">
        <f>Flekkerøy!AE2</f>
        <v>TG1</v>
      </c>
      <c r="AF7" s="63" t="str">
        <f>Flekkerøy!AF2</f>
        <v>TG1</v>
      </c>
      <c r="AG7" s="63" t="str">
        <f>Flekkerøy!AG2</f>
        <v>TG1</v>
      </c>
      <c r="AH7" s="63" t="str">
        <f>Flekkerøy!AH2</f>
        <v>TG1</v>
      </c>
      <c r="AI7" s="63" t="str">
        <f>Flekkerøy!AI2</f>
        <v>TG1</v>
      </c>
      <c r="AJ7" s="63" t="str">
        <f>Flekkerøy!AJ2</f>
        <v>TG1</v>
      </c>
      <c r="AK7" s="63" t="str">
        <f>Flekkerøy!AK2</f>
        <v>TG2</v>
      </c>
      <c r="AL7" s="63" t="str">
        <f>Flekkerøy!AL2</f>
        <v>TG1</v>
      </c>
      <c r="AM7" s="63" t="str">
        <f>Flekkerøy!AM2</f>
        <v>TG2</v>
      </c>
      <c r="AN7" s="63" t="str">
        <f>Flekkerøy!AN2</f>
        <v>TG2</v>
      </c>
      <c r="AO7" s="63" t="str">
        <f>Flekkerøy!AO2</f>
        <v>TG2</v>
      </c>
      <c r="AP7" s="63" t="str">
        <f>Flekkerøy!AP2</f>
        <v>TG2</v>
      </c>
      <c r="AQ7" s="63" t="str">
        <f>Flekkerøy!AQ2</f>
        <v>TG2</v>
      </c>
      <c r="AR7" s="63" t="str">
        <f>Flekkerøy!AR2</f>
        <v>TG2</v>
      </c>
      <c r="AS7" s="63" t="str">
        <f>Flekkerøy!AS2</f>
        <v>TG1</v>
      </c>
      <c r="AT7" s="63" t="str">
        <f>Flekkerøy!AT2</f>
        <v>TG1</v>
      </c>
      <c r="AU7" s="63" t="str">
        <f>Flekkerøy!AU2</f>
        <v>TG1</v>
      </c>
      <c r="AV7" s="63" t="str">
        <f>Flekkerøy!AV2</f>
        <v>TG2</v>
      </c>
      <c r="AW7" s="63" t="str">
        <f>Flekkerøy!AW2</f>
        <v>TG2</v>
      </c>
      <c r="AX7" s="63" t="str">
        <f>Flekkerøy!AX2</f>
        <v>-</v>
      </c>
      <c r="AY7" s="63" t="str">
        <f>Flekkerøy!AY2</f>
        <v>TG2</v>
      </c>
      <c r="AZ7" s="63" t="str">
        <f>Flekkerøy!AZ2</f>
        <v>TG2</v>
      </c>
      <c r="BA7" s="63" t="str">
        <f>Flekkerøy!BA2</f>
        <v>TG1</v>
      </c>
      <c r="BB7" s="63" t="str">
        <f>Flekkerøy!BB2</f>
        <v>TG1</v>
      </c>
      <c r="BC7" s="63" t="str">
        <f>Flekkerøy!BC2</f>
        <v>TG2</v>
      </c>
      <c r="BD7" s="63" t="str">
        <f>Flekkerøy!BD2</f>
        <v>TG2</v>
      </c>
      <c r="BE7" s="63" t="str">
        <f>Flekkerøy!BE2</f>
        <v>TG3</v>
      </c>
      <c r="BF7" s="63" t="str">
        <f>Flekkerøy!BF2</f>
        <v>TG1</v>
      </c>
      <c r="BG7" s="63" t="str">
        <f>Flekkerøy!BG2</f>
        <v>TG1</v>
      </c>
      <c r="BH7" s="63" t="str">
        <f>Flekkerøy!BH2</f>
        <v>TG2</v>
      </c>
      <c r="BI7" s="63" t="str">
        <f>Flekkerøy!BI2</f>
        <v>TG1</v>
      </c>
      <c r="BJ7" s="63" t="str">
        <f>Flekkerøy!BJ2</f>
        <v>TG2</v>
      </c>
      <c r="BK7" s="63" t="str">
        <f>Flekkerøy!BK2</f>
        <v>TG1</v>
      </c>
      <c r="BL7" s="63" t="str">
        <f>Flekkerøy!BL2</f>
        <v>TG3</v>
      </c>
      <c r="BM7" s="63" t="str">
        <f>Flekkerøy!BM2</f>
        <v>TG2</v>
      </c>
      <c r="BN7" s="63" t="str">
        <f>Flekkerøy!BN2</f>
        <v>TG2</v>
      </c>
      <c r="BO7" s="63" t="str">
        <f>Flekkerøy!BO2</f>
        <v>TG3</v>
      </c>
      <c r="BP7" s="63" t="str">
        <f>Flekkerøy!BP2</f>
        <v>TG3</v>
      </c>
      <c r="BQ7" s="63" t="str">
        <f>Flekkerøy!BQ2</f>
        <v>TG2</v>
      </c>
      <c r="BR7" s="63" t="str">
        <f>Flekkerøy!BR2</f>
        <v>TG3</v>
      </c>
      <c r="BS7" s="63" t="str">
        <f>Flekkerøy!BS2</f>
        <v>TG2</v>
      </c>
      <c r="BT7" s="63" t="str">
        <f>Flekkerøy!BT2</f>
        <v>TG3</v>
      </c>
      <c r="BU7" s="63" t="str">
        <f>Flekkerøy!BU2</f>
        <v>TG3</v>
      </c>
      <c r="BV7" s="63" t="str">
        <f>Flekkerøy!BV2</f>
        <v>TG3</v>
      </c>
      <c r="BW7" s="63" t="str">
        <f>Flekkerøy!BW2</f>
        <v>TG3</v>
      </c>
    </row>
    <row r="8" spans="1:78" s="27" customFormat="1" ht="18.600000000000001" customHeight="1" x14ac:dyDescent="0.25">
      <c r="A8" s="31" t="str">
        <f>Grim!A2</f>
        <v>Grim skole</v>
      </c>
      <c r="B8" s="65" t="str">
        <f>Grim!B2</f>
        <v>8.-10. trinn</v>
      </c>
      <c r="C8" s="22">
        <v>472</v>
      </c>
      <c r="D8" s="22">
        <f>Grim!D2</f>
        <v>0</v>
      </c>
      <c r="E8" s="22">
        <f>Grim!E2</f>
        <v>7403</v>
      </c>
      <c r="F8" s="66">
        <f>Grim!F2</f>
        <v>13200</v>
      </c>
      <c r="G8" s="66">
        <f>Grim!G2</f>
        <v>9240</v>
      </c>
      <c r="H8" s="66">
        <f>Grim!H2</f>
        <v>6740</v>
      </c>
      <c r="I8" s="66">
        <f>Grim!I2</f>
        <v>2500</v>
      </c>
      <c r="J8" s="66">
        <f>Grim!J2</f>
        <v>1951</v>
      </c>
      <c r="K8" s="22">
        <f>Grim!K2</f>
        <v>2012</v>
      </c>
      <c r="L8" s="32" t="str">
        <f>Grim!L2</f>
        <v>Nei</v>
      </c>
      <c r="M8" s="32" t="str">
        <f>Grim!M2</f>
        <v>A</v>
      </c>
      <c r="N8" s="32" t="str">
        <f>Grim!N2</f>
        <v xml:space="preserve">Ja </v>
      </c>
      <c r="O8" s="33">
        <f>Grim!O2</f>
        <v>507.6</v>
      </c>
      <c r="P8" s="32">
        <f>Grim!P2</f>
        <v>564</v>
      </c>
      <c r="Q8" s="78">
        <f>Grim!Q2</f>
        <v>0.83687943262411346</v>
      </c>
      <c r="R8" s="61" t="str">
        <f>Grim!R2</f>
        <v>For lite</v>
      </c>
      <c r="S8" s="22">
        <f>Grim!S2</f>
        <v>19.576271186440678</v>
      </c>
      <c r="T8" s="32" t="str">
        <f>Grim!T2</f>
        <v>↓</v>
      </c>
      <c r="U8" s="63" t="str">
        <f>Grim!U2</f>
        <v>EG1</v>
      </c>
      <c r="V8" s="63" t="str">
        <f>Grim!V2</f>
        <v>EG1</v>
      </c>
      <c r="W8" s="63" t="str">
        <f>Grim!W2</f>
        <v>EG0</v>
      </c>
      <c r="X8" s="63" t="str">
        <f>Grim!X2</f>
        <v>EG1</v>
      </c>
      <c r="Y8" s="63" t="str">
        <f>Grim!Y2</f>
        <v>EG0</v>
      </c>
      <c r="Z8" s="63" t="str">
        <f>Grim!Z2</f>
        <v>EG0</v>
      </c>
      <c r="AA8" s="63" t="str">
        <f>Grim!AA2</f>
        <v>EG0</v>
      </c>
      <c r="AB8" s="63" t="str">
        <f>Grim!AB2</f>
        <v>EG2</v>
      </c>
      <c r="AC8" s="63" t="str">
        <f>Grim!AC2</f>
        <v>EG1</v>
      </c>
      <c r="AD8" s="63" t="str">
        <f>Grim!AD2</f>
        <v>TG1</v>
      </c>
      <c r="AE8" s="63" t="str">
        <f>Grim!AE2</f>
        <v>TG1</v>
      </c>
      <c r="AF8" s="63" t="str">
        <f>Grim!AF2</f>
        <v>TG1</v>
      </c>
      <c r="AG8" s="63" t="str">
        <f>Grim!AG2</f>
        <v>TG1</v>
      </c>
      <c r="AH8" s="63" t="str">
        <f>Grim!AH2</f>
        <v>TG2</v>
      </c>
      <c r="AI8" s="63" t="str">
        <f>Grim!AI2</f>
        <v>TG1</v>
      </c>
      <c r="AJ8" s="63" t="str">
        <f>Grim!AJ2</f>
        <v>TG2</v>
      </c>
      <c r="AK8" s="63" t="str">
        <f>Grim!AK2</f>
        <v>TG1</v>
      </c>
      <c r="AL8" s="63" t="str">
        <f>Grim!AL2</f>
        <v>TG1</v>
      </c>
      <c r="AM8" s="63" t="str">
        <f>Grim!AM2</f>
        <v>TG1</v>
      </c>
      <c r="AN8" s="63" t="str">
        <f>Grim!AN2</f>
        <v>TG2</v>
      </c>
      <c r="AO8" s="63" t="str">
        <f>Grim!AO2</f>
        <v>TG1</v>
      </c>
      <c r="AP8" s="63" t="str">
        <f>Grim!AP2</f>
        <v>TG1</v>
      </c>
      <c r="AQ8" s="63" t="str">
        <f>Grim!AQ2</f>
        <v>TG1</v>
      </c>
      <c r="AR8" s="63" t="str">
        <f>Grim!AR2</f>
        <v>TG1</v>
      </c>
      <c r="AS8" s="63" t="str">
        <f>Grim!AS2</f>
        <v>TG1</v>
      </c>
      <c r="AT8" s="63" t="str">
        <f>Grim!AT2</f>
        <v>TG1</v>
      </c>
      <c r="AU8" s="63" t="str">
        <f>Grim!AU2</f>
        <v>TG1</v>
      </c>
      <c r="AV8" s="63" t="str">
        <f>Grim!AV2</f>
        <v>TG1</v>
      </c>
      <c r="AW8" s="63" t="str">
        <f>Grim!AW2</f>
        <v>TG0</v>
      </c>
      <c r="AX8" s="63" t="str">
        <f>Grim!AX2</f>
        <v>-</v>
      </c>
      <c r="AY8" s="63" t="str">
        <f>Grim!AY2</f>
        <v>TG1</v>
      </c>
      <c r="AZ8" s="63" t="str">
        <f>Grim!AZ2</f>
        <v>TG2</v>
      </c>
      <c r="BA8" s="63" t="str">
        <f>Grim!BA2</f>
        <v>TG2</v>
      </c>
      <c r="BB8" s="63" t="str">
        <f>Grim!BB2</f>
        <v>TG1</v>
      </c>
      <c r="BC8" s="63" t="str">
        <f>Grim!BC2</f>
        <v>TG2</v>
      </c>
      <c r="BD8" s="63" t="str">
        <f>Grim!BD2</f>
        <v>TG3</v>
      </c>
      <c r="BE8" s="63" t="str">
        <f>Grim!BE2</f>
        <v>TG2</v>
      </c>
      <c r="BF8" s="63" t="str">
        <f>Grim!BF2</f>
        <v>TG3</v>
      </c>
      <c r="BG8" s="63" t="str">
        <f>Grim!BG2</f>
        <v>TG3</v>
      </c>
      <c r="BH8" s="63" t="str">
        <f>Grim!BH2</f>
        <v>TG3</v>
      </c>
      <c r="BI8" s="63" t="str">
        <f>Grim!BI2</f>
        <v>TG2</v>
      </c>
      <c r="BJ8" s="63" t="str">
        <f>Grim!BJ2</f>
        <v>TG3</v>
      </c>
      <c r="BK8" s="63" t="str">
        <f>Grim!BK2</f>
        <v>TG1</v>
      </c>
      <c r="BL8" s="63" t="str">
        <f>Grim!BL2</f>
        <v>TG3</v>
      </c>
      <c r="BM8" s="63" t="str">
        <f>Grim!BM2</f>
        <v>TG3</v>
      </c>
      <c r="BN8" s="63" t="str">
        <f>Grim!BN2</f>
        <v>TG2</v>
      </c>
      <c r="BO8" s="63" t="str">
        <f>Grim!BO2</f>
        <v>TG3</v>
      </c>
      <c r="BP8" s="63" t="str">
        <f>Grim!BP2</f>
        <v>TG2</v>
      </c>
      <c r="BQ8" s="63" t="str">
        <f>Grim!BQ2</f>
        <v>TG3</v>
      </c>
      <c r="BR8" s="63" t="str">
        <f>Grim!BR2</f>
        <v>TG3</v>
      </c>
      <c r="BS8" s="63" t="str">
        <f>Grim!BS2</f>
        <v>TG2</v>
      </c>
      <c r="BT8" s="63" t="str">
        <f>Grim!BT2</f>
        <v>TG3</v>
      </c>
      <c r="BU8" s="63" t="str">
        <f>Grim!BU2</f>
        <v>TG3</v>
      </c>
      <c r="BV8" s="63" t="str">
        <f>Grim!BV2</f>
        <v>TG3</v>
      </c>
      <c r="BW8" s="63" t="str">
        <f>Grim!BW2</f>
        <v>TG3</v>
      </c>
      <c r="BZ8" s="106"/>
    </row>
    <row r="9" spans="1:78" s="27" customFormat="1" ht="18.75" customHeight="1" x14ac:dyDescent="0.25">
      <c r="A9" s="31" t="str">
        <f>Haumyrheia!A2</f>
        <v>Haumyrheia skole</v>
      </c>
      <c r="B9" s="65" t="str">
        <f>Haumyrheia!B2</f>
        <v>8.-10. trinn</v>
      </c>
      <c r="C9" s="22">
        <v>327</v>
      </c>
      <c r="D9" s="22">
        <f>Haumyrheia!D2</f>
        <v>0</v>
      </c>
      <c r="E9" s="22">
        <f>Haumyrheia!E2</f>
        <v>5978</v>
      </c>
      <c r="F9" s="66">
        <f>Haumyrheia!F2</f>
        <v>28400</v>
      </c>
      <c r="G9" s="66">
        <f>Haumyrheia!G2</f>
        <v>11193</v>
      </c>
      <c r="H9" s="66">
        <f>Haumyrheia!H2</f>
        <v>11193</v>
      </c>
      <c r="I9" s="66">
        <f>Haumyrheia!I2</f>
        <v>0</v>
      </c>
      <c r="J9" s="66">
        <f>Haumyrheia!J2</f>
        <v>1966</v>
      </c>
      <c r="K9" s="22">
        <f>Haumyrheia!K2</f>
        <v>2000</v>
      </c>
      <c r="L9" s="32" t="str">
        <f>Haumyrheia!L2</f>
        <v>Nei</v>
      </c>
      <c r="M9" s="32" t="str">
        <f>Haumyrheia!M2</f>
        <v>B</v>
      </c>
      <c r="N9" s="32" t="str">
        <f>Haumyrheia!N2</f>
        <v>Nei</v>
      </c>
      <c r="O9" s="33">
        <f>Haumyrheia!O2</f>
        <v>301.5</v>
      </c>
      <c r="P9" s="32">
        <f>Haumyrheia!P2</f>
        <v>335</v>
      </c>
      <c r="Q9" s="78">
        <f>Haumyrheia!Q2</f>
        <v>0.9761194029850746</v>
      </c>
      <c r="R9" s="61" t="str">
        <f>Haumyrheia!R2</f>
        <v>God</v>
      </c>
      <c r="S9" s="22">
        <f>Haumyrheia!S2</f>
        <v>34.22935779816514</v>
      </c>
      <c r="T9" s="32" t="str">
        <f>Haumyrheia!T2</f>
        <v>↑</v>
      </c>
      <c r="U9" s="63" t="str">
        <f>Haumyrheia!U2</f>
        <v>EG1</v>
      </c>
      <c r="V9" s="63" t="str">
        <f>Haumyrheia!V2</f>
        <v>EG1</v>
      </c>
      <c r="W9" s="63" t="str">
        <f>Haumyrheia!W2</f>
        <v>EG0</v>
      </c>
      <c r="X9" s="63" t="str">
        <f>Haumyrheia!X2</f>
        <v>EG0</v>
      </c>
      <c r="Y9" s="63" t="str">
        <f>Haumyrheia!Y2</f>
        <v>EG2</v>
      </c>
      <c r="Z9" s="63" t="str">
        <f>Haumyrheia!Z2</f>
        <v>EG0</v>
      </c>
      <c r="AA9" s="63" t="str">
        <f>Haumyrheia!AA2</f>
        <v>EG2</v>
      </c>
      <c r="AB9" s="63" t="str">
        <f>Haumyrheia!AB2</f>
        <v>EG2</v>
      </c>
      <c r="AC9" s="63" t="str">
        <f>Haumyrheia!AC2</f>
        <v>EG2</v>
      </c>
      <c r="AD9" s="63" t="str">
        <f>Haumyrheia!AD2</f>
        <v>TG2</v>
      </c>
      <c r="AE9" s="63" t="str">
        <f>Haumyrheia!AE2</f>
        <v>TG1</v>
      </c>
      <c r="AF9" s="63" t="str">
        <f>Haumyrheia!AF2</f>
        <v>TG1</v>
      </c>
      <c r="AG9" s="63" t="str">
        <f>Haumyrheia!AG2</f>
        <v>TG2</v>
      </c>
      <c r="AH9" s="63" t="str">
        <f>Haumyrheia!AH2</f>
        <v>TG2</v>
      </c>
      <c r="AI9" s="63" t="str">
        <f>Haumyrheia!AI2</f>
        <v>TG2</v>
      </c>
      <c r="AJ9" s="63" t="str">
        <f>Haumyrheia!AJ2</f>
        <v>TG1</v>
      </c>
      <c r="AK9" s="63" t="str">
        <f>Haumyrheia!AK2</f>
        <v>TG1</v>
      </c>
      <c r="AL9" s="63" t="str">
        <f>Haumyrheia!AL2</f>
        <v>TG2</v>
      </c>
      <c r="AM9" s="63" t="str">
        <f>Haumyrheia!AM2</f>
        <v>TG2</v>
      </c>
      <c r="AN9" s="63" t="str">
        <f>Haumyrheia!AN2</f>
        <v>TG2</v>
      </c>
      <c r="AO9" s="63" t="str">
        <f>Haumyrheia!AO2</f>
        <v>TG1</v>
      </c>
      <c r="AP9" s="63" t="str">
        <f>Haumyrheia!AP2</f>
        <v>-</v>
      </c>
      <c r="AQ9" s="63" t="str">
        <f>Haumyrheia!AQ2</f>
        <v>TG2</v>
      </c>
      <c r="AR9" s="63" t="str">
        <f>Haumyrheia!AR2</f>
        <v>TG2</v>
      </c>
      <c r="AS9" s="63" t="str">
        <f>Haumyrheia!AS2</f>
        <v>TG2</v>
      </c>
      <c r="AT9" s="63" t="str">
        <f>Haumyrheia!AT2</f>
        <v>TG1</v>
      </c>
      <c r="AU9" s="63" t="str">
        <f>Haumyrheia!AU2</f>
        <v>TG2</v>
      </c>
      <c r="AV9" s="63" t="str">
        <f>Haumyrheia!AV2</f>
        <v>TG1</v>
      </c>
      <c r="AW9" s="63" t="str">
        <f>Haumyrheia!AW2</f>
        <v>TG2</v>
      </c>
      <c r="AX9" s="63" t="str">
        <f>Haumyrheia!AX2</f>
        <v>TG2</v>
      </c>
      <c r="AY9" s="63" t="str">
        <f>Haumyrheia!AY2</f>
        <v>TG1</v>
      </c>
      <c r="AZ9" s="63" t="str">
        <f>Haumyrheia!AZ2</f>
        <v>TG1</v>
      </c>
      <c r="BA9" s="63" t="str">
        <f>Haumyrheia!BA2</f>
        <v>TG2</v>
      </c>
      <c r="BB9" s="63" t="str">
        <f>Haumyrheia!BB2</f>
        <v>TG2</v>
      </c>
      <c r="BC9" s="63" t="str">
        <f>Haumyrheia!BC2</f>
        <v>TG1</v>
      </c>
      <c r="BD9" s="63" t="str">
        <f>Haumyrheia!BD2</f>
        <v>TG1</v>
      </c>
      <c r="BE9" s="63" t="str">
        <f>Haumyrheia!BE2</f>
        <v>TG1</v>
      </c>
      <c r="BF9" s="63" t="str">
        <f>Haumyrheia!BF2</f>
        <v>TG1</v>
      </c>
      <c r="BG9" s="63" t="str">
        <f>Haumyrheia!BG2</f>
        <v>TG1</v>
      </c>
      <c r="BH9" s="63" t="str">
        <f>Haumyrheia!BH2</f>
        <v>TG1</v>
      </c>
      <c r="BI9" s="63" t="str">
        <f>Haumyrheia!BI2</f>
        <v>TG1</v>
      </c>
      <c r="BJ9" s="63" t="str">
        <f>Haumyrheia!BJ2</f>
        <v>TG3</v>
      </c>
      <c r="BK9" s="63" t="str">
        <f>Haumyrheia!BK2</f>
        <v>TG1</v>
      </c>
      <c r="BL9" s="63" t="str">
        <f>Haumyrheia!BL2</f>
        <v>TG3</v>
      </c>
      <c r="BM9" s="63" t="str">
        <f>Haumyrheia!BM2</f>
        <v>TG3</v>
      </c>
      <c r="BN9" s="63" t="str">
        <f>Haumyrheia!BN2</f>
        <v>TG3</v>
      </c>
      <c r="BO9" s="63" t="str">
        <f>Haumyrheia!BO2</f>
        <v>TG3</v>
      </c>
      <c r="BP9" s="63" t="str">
        <f>Haumyrheia!BP2</f>
        <v>TG3</v>
      </c>
      <c r="BQ9" s="63" t="str">
        <f>Haumyrheia!BQ2</f>
        <v>TG2</v>
      </c>
      <c r="BR9" s="63" t="str">
        <f>Haumyrheia!BR2</f>
        <v>TG2</v>
      </c>
      <c r="BS9" s="63" t="str">
        <f>Haumyrheia!BS2</f>
        <v>TG2</v>
      </c>
      <c r="BT9" s="63" t="str">
        <f>Haumyrheia!BT2</f>
        <v>TG3</v>
      </c>
      <c r="BU9" s="63" t="str">
        <f>Haumyrheia!BU2</f>
        <v>TG3</v>
      </c>
      <c r="BV9" s="63" t="str">
        <f>Haumyrheia!BV2</f>
        <v>TG3</v>
      </c>
      <c r="BW9" s="63" t="str">
        <f>Haumyrheia!BW2</f>
        <v>TG1</v>
      </c>
    </row>
    <row r="10" spans="1:78" s="27" customFormat="1" ht="18.75" customHeight="1" x14ac:dyDescent="0.25">
      <c r="A10" s="31" t="str">
        <f>Havlimyra!A2</f>
        <v>Havlimyra skole</v>
      </c>
      <c r="B10" s="65" t="str">
        <f>Havlimyra!B2</f>
        <v>8.-10. trinn</v>
      </c>
      <c r="C10" s="22">
        <v>434</v>
      </c>
      <c r="D10" s="22">
        <f>Havlimyra!D2</f>
        <v>0</v>
      </c>
      <c r="E10" s="22">
        <f>Havlimyra!E2</f>
        <v>5033</v>
      </c>
      <c r="F10" s="66">
        <f>Havlimyra!F2</f>
        <v>32820</v>
      </c>
      <c r="G10" s="66">
        <f>Havlimyra!G2</f>
        <v>14024</v>
      </c>
      <c r="H10" s="66">
        <f>Havlimyra!H2</f>
        <v>9224</v>
      </c>
      <c r="I10" s="66">
        <f>Havlimyra!I2</f>
        <v>4800</v>
      </c>
      <c r="J10" s="66">
        <f>Havlimyra!J2</f>
        <v>2009</v>
      </c>
      <c r="K10" s="22">
        <f>Havlimyra!K2</f>
        <v>2021</v>
      </c>
      <c r="L10" s="32" t="str">
        <f>Havlimyra!L2</f>
        <v>Nei</v>
      </c>
      <c r="M10" s="32" t="str">
        <f>Havlimyra!M2</f>
        <v>A</v>
      </c>
      <c r="N10" s="32" t="str">
        <f>Havlimyra!N2</f>
        <v>Nei</v>
      </c>
      <c r="O10" s="33">
        <f>Havlimyra!O2</f>
        <v>405</v>
      </c>
      <c r="P10" s="32">
        <f>Havlimyra!P2</f>
        <v>450</v>
      </c>
      <c r="Q10" s="78">
        <f>Havlimyra!Q2</f>
        <v>0.96444444444444444</v>
      </c>
      <c r="R10" s="61" t="str">
        <f>Havlimyra!R2</f>
        <v>God</v>
      </c>
      <c r="S10" s="22">
        <f>Havlimyra!S2</f>
        <v>32.313364055299537</v>
      </c>
      <c r="T10" s="32" t="str">
        <f>Havlimyra!T2</f>
        <v>↓</v>
      </c>
      <c r="U10" s="63" t="str">
        <f>Havlimyra!U2</f>
        <v>EG0</v>
      </c>
      <c r="V10" s="63" t="str">
        <f>Havlimyra!V2</f>
        <v>EG1</v>
      </c>
      <c r="W10" s="63" t="str">
        <f>Havlimyra!W2</f>
        <v>EG0</v>
      </c>
      <c r="X10" s="63" t="str">
        <f>Havlimyra!X2</f>
        <v>EG1</v>
      </c>
      <c r="Y10" s="63" t="str">
        <f>Havlimyra!Y2</f>
        <v>EG0</v>
      </c>
      <c r="Z10" s="63" t="str">
        <f>Havlimyra!Z2</f>
        <v>EG0</v>
      </c>
      <c r="AA10" s="63" t="str">
        <f>Havlimyra!AA2</f>
        <v>EG0</v>
      </c>
      <c r="AB10" s="63" t="str">
        <f>Havlimyra!AB2</f>
        <v>EG1</v>
      </c>
      <c r="AC10" s="63" t="str">
        <f>Havlimyra!AC2</f>
        <v>EG0</v>
      </c>
      <c r="AD10" s="63" t="str">
        <f>Havlimyra!AD2</f>
        <v>TG1</v>
      </c>
      <c r="AE10" s="63" t="str">
        <f>Havlimyra!AE2</f>
        <v>TG1</v>
      </c>
      <c r="AF10" s="63" t="str">
        <f>Havlimyra!AF2</f>
        <v>TG1</v>
      </c>
      <c r="AG10" s="63" t="str">
        <f>Havlimyra!AG2</f>
        <v>TG1</v>
      </c>
      <c r="AH10" s="63" t="str">
        <f>Havlimyra!AH2</f>
        <v>TG1</v>
      </c>
      <c r="AI10" s="63" t="str">
        <f>Havlimyra!AI2</f>
        <v>TG1</v>
      </c>
      <c r="AJ10" s="63" t="str">
        <f>Havlimyra!AJ2</f>
        <v>TG1</v>
      </c>
      <c r="AK10" s="63" t="str">
        <f>Havlimyra!AK2</f>
        <v>TG1</v>
      </c>
      <c r="AL10" s="63" t="str">
        <f>Havlimyra!AL2</f>
        <v>TG1</v>
      </c>
      <c r="AM10" s="63" t="str">
        <f>Havlimyra!AM2</f>
        <v>TG1</v>
      </c>
      <c r="AN10" s="63" t="str">
        <f>Havlimyra!AN2</f>
        <v>TG1</v>
      </c>
      <c r="AO10" s="63" t="str">
        <f>Havlimyra!AO2</f>
        <v>TG1</v>
      </c>
      <c r="AP10" s="63" t="str">
        <f>Havlimyra!AP2</f>
        <v>TG1</v>
      </c>
      <c r="AQ10" s="63" t="str">
        <f>Havlimyra!AQ2</f>
        <v>TG1</v>
      </c>
      <c r="AR10" s="63" t="str">
        <f>Havlimyra!AR2</f>
        <v>-</v>
      </c>
      <c r="AS10" s="63" t="str">
        <f>Havlimyra!AS2</f>
        <v>TG1</v>
      </c>
      <c r="AT10" s="63" t="str">
        <f>Havlimyra!AT2</f>
        <v>TG1</v>
      </c>
      <c r="AU10" s="63" t="str">
        <f>Havlimyra!AU2</f>
        <v>TG1</v>
      </c>
      <c r="AV10" s="63" t="str">
        <f>Havlimyra!AV2</f>
        <v>TG1</v>
      </c>
      <c r="AW10" s="63" t="str">
        <f>Havlimyra!AW2</f>
        <v>TG1</v>
      </c>
      <c r="AX10" s="63" t="str">
        <f>Havlimyra!AX2</f>
        <v>TG1</v>
      </c>
      <c r="AY10" s="63" t="str">
        <f>Havlimyra!AY2</f>
        <v>TG1</v>
      </c>
      <c r="AZ10" s="63" t="str">
        <f>Havlimyra!AZ2</f>
        <v>TG1</v>
      </c>
      <c r="BA10" s="63" t="str">
        <f>Havlimyra!BA2</f>
        <v>TG1</v>
      </c>
      <c r="BB10" s="63" t="str">
        <f>Havlimyra!BB2</f>
        <v>TG1</v>
      </c>
      <c r="BC10" s="63" t="str">
        <f>Havlimyra!BC2</f>
        <v>TG0</v>
      </c>
      <c r="BD10" s="63" t="str">
        <f>Havlimyra!BD2</f>
        <v>TG0</v>
      </c>
      <c r="BE10" s="63" t="str">
        <f>Havlimyra!BE2</f>
        <v>TG0</v>
      </c>
      <c r="BF10" s="63" t="str">
        <f>Havlimyra!BF2</f>
        <v>TG1</v>
      </c>
      <c r="BG10" s="63" t="str">
        <f>Havlimyra!BG2</f>
        <v>TG0</v>
      </c>
      <c r="BH10" s="63" t="str">
        <f>Havlimyra!BH2</f>
        <v>TG0</v>
      </c>
      <c r="BI10" s="63" t="str">
        <f>Havlimyra!BI2</f>
        <v>TG1</v>
      </c>
      <c r="BJ10" s="63" t="str">
        <f>Havlimyra!BJ2</f>
        <v>TG1</v>
      </c>
      <c r="BK10" s="63" t="str">
        <f>Havlimyra!BK2</f>
        <v>TG1</v>
      </c>
      <c r="BL10" s="63" t="str">
        <f>Havlimyra!BL2</f>
        <v>TG1</v>
      </c>
      <c r="BM10" s="63" t="str">
        <f>Havlimyra!BM2</f>
        <v>TG1</v>
      </c>
      <c r="BN10" s="63" t="str">
        <f>Havlimyra!BN2</f>
        <v>TG1</v>
      </c>
      <c r="BO10" s="63" t="str">
        <f>Havlimyra!BO2</f>
        <v>TG1</v>
      </c>
      <c r="BP10" s="63" t="str">
        <f>Havlimyra!BP2</f>
        <v>TG2</v>
      </c>
      <c r="BQ10" s="63" t="str">
        <f>Havlimyra!BQ2</f>
        <v>TG1</v>
      </c>
      <c r="BR10" s="63" t="str">
        <f>Havlimyra!BR2</f>
        <v>TG0</v>
      </c>
      <c r="BS10" s="63" t="str">
        <f>Havlimyra!BS2</f>
        <v>TG0</v>
      </c>
      <c r="BT10" s="63" t="str">
        <f>Havlimyra!BT2</f>
        <v>TG0</v>
      </c>
      <c r="BU10" s="63" t="str">
        <f>Havlimyra!BU2</f>
        <v>TG0</v>
      </c>
      <c r="BV10" s="63" t="str">
        <f>Havlimyra!BV2</f>
        <v>TG1</v>
      </c>
      <c r="BW10" s="63" t="str">
        <f>Havlimyra!BW2</f>
        <v>TG0</v>
      </c>
    </row>
    <row r="11" spans="1:78" s="27" customFormat="1" ht="18.75" customHeight="1" x14ac:dyDescent="0.25">
      <c r="A11" s="31" t="str">
        <f>Hellemyr!A2</f>
        <v>Hellemyr skole</v>
      </c>
      <c r="B11" s="65" t="str">
        <f>Hellemyr!B2</f>
        <v>1.-7. trinn</v>
      </c>
      <c r="C11" s="22">
        <v>394</v>
      </c>
      <c r="D11" s="22">
        <f>Hellemyr!D2</f>
        <v>0</v>
      </c>
      <c r="E11" s="22">
        <f>Hellemyr!E2</f>
        <v>7037</v>
      </c>
      <c r="F11" s="66">
        <f>Hellemyr!F2</f>
        <v>18525</v>
      </c>
      <c r="G11" s="66">
        <f>Hellemyr!G2</f>
        <v>13358</v>
      </c>
      <c r="H11" s="66">
        <f>Hellemyr!H2</f>
        <v>10358</v>
      </c>
      <c r="I11" s="66">
        <f>Hellemyr!I2</f>
        <v>3000</v>
      </c>
      <c r="J11" s="66">
        <f>Hellemyr!J2</f>
        <v>1975</v>
      </c>
      <c r="K11" s="22">
        <f>Hellemyr!K2</f>
        <v>2010</v>
      </c>
      <c r="L11" s="32" t="str">
        <f>Hellemyr!L2</f>
        <v>Nei</v>
      </c>
      <c r="M11" s="32" t="str">
        <f>Hellemyr!M2</f>
        <v>A</v>
      </c>
      <c r="N11" s="32" t="str">
        <f>Hellemyr!N2</f>
        <v>Nei</v>
      </c>
      <c r="O11" s="33">
        <f>Hellemyr!O2</f>
        <v>423</v>
      </c>
      <c r="P11" s="32">
        <f>Hellemyr!P2</f>
        <v>470</v>
      </c>
      <c r="Q11" s="78">
        <f>Hellemyr!Q2</f>
        <v>0.83829787234042552</v>
      </c>
      <c r="R11" s="61" t="str">
        <f>Hellemyr!R2</f>
        <v>God</v>
      </c>
      <c r="S11" s="22">
        <f>Hellemyr!S2</f>
        <v>32.82063882063882</v>
      </c>
      <c r="T11" s="32" t="str">
        <f>Hellemyr!T2</f>
        <v>↓</v>
      </c>
      <c r="U11" s="63" t="str">
        <f>Hellemyr!U2</f>
        <v>EG1</v>
      </c>
      <c r="V11" s="63" t="str">
        <f>Hellemyr!V2</f>
        <v>EG0</v>
      </c>
      <c r="W11" s="63" t="str">
        <f>Hellemyr!W2</f>
        <v>EG0</v>
      </c>
      <c r="X11" s="63" t="str">
        <f>Hellemyr!X2</f>
        <v>EG2</v>
      </c>
      <c r="Y11" s="63" t="str">
        <f>Hellemyr!Y2</f>
        <v>EG2</v>
      </c>
      <c r="Z11" s="63" t="str">
        <f>Hellemyr!Z2</f>
        <v>EG1</v>
      </c>
      <c r="AA11" s="63" t="str">
        <f>Hellemyr!AA2</f>
        <v>EG2</v>
      </c>
      <c r="AB11" s="63" t="str">
        <f>Hellemyr!AB2</f>
        <v>EG2</v>
      </c>
      <c r="AC11" s="63" t="str">
        <f>Hellemyr!AC2</f>
        <v>EG2</v>
      </c>
      <c r="AD11" s="63" t="str">
        <f>Hellemyr!AD2</f>
        <v>TG2</v>
      </c>
      <c r="AE11" s="63" t="str">
        <f>Hellemyr!AE2</f>
        <v>TG2</v>
      </c>
      <c r="AF11" s="63" t="str">
        <f>Hellemyr!AF2</f>
        <v>TG2</v>
      </c>
      <c r="AG11" s="63" t="str">
        <f>Hellemyr!AG2</f>
        <v>TG2</v>
      </c>
      <c r="AH11" s="63" t="str">
        <f>Hellemyr!AH2</f>
        <v>TG1</v>
      </c>
      <c r="AI11" s="63" t="str">
        <f>Hellemyr!AI2</f>
        <v>TG1</v>
      </c>
      <c r="AJ11" s="63" t="str">
        <f>Hellemyr!AJ2</f>
        <v>TG2</v>
      </c>
      <c r="AK11" s="63" t="str">
        <f>Hellemyr!AK2</f>
        <v>TG2</v>
      </c>
      <c r="AL11" s="63" t="str">
        <f>Hellemyr!AL2</f>
        <v>TG2</v>
      </c>
      <c r="AM11" s="63" t="str">
        <f>Hellemyr!AM2</f>
        <v>TG2</v>
      </c>
      <c r="AN11" s="63" t="str">
        <f>Hellemyr!AN2</f>
        <v>TG2</v>
      </c>
      <c r="AO11" s="63" t="str">
        <f>Hellemyr!AO2</f>
        <v>TG2</v>
      </c>
      <c r="AP11" s="63" t="str">
        <f>Hellemyr!AP2</f>
        <v>TG1</v>
      </c>
      <c r="AQ11" s="63" t="str">
        <f>Hellemyr!AQ2</f>
        <v>TG2</v>
      </c>
      <c r="AR11" s="63" t="str">
        <f>Hellemyr!AR2</f>
        <v>TG2</v>
      </c>
      <c r="AS11" s="63" t="str">
        <f>Hellemyr!AS2</f>
        <v>TG2</v>
      </c>
      <c r="AT11" s="63" t="str">
        <f>Hellemyr!AT2</f>
        <v>TG2</v>
      </c>
      <c r="AU11" s="63" t="str">
        <f>Hellemyr!AU2</f>
        <v>TG1</v>
      </c>
      <c r="AV11" s="63" t="str">
        <f>Hellemyr!AV2</f>
        <v>TG1</v>
      </c>
      <c r="AW11" s="63" t="str">
        <f>Hellemyr!AW2</f>
        <v>TG2</v>
      </c>
      <c r="AX11" s="63" t="str">
        <f>Hellemyr!AX2</f>
        <v>TG2</v>
      </c>
      <c r="AY11" s="63" t="str">
        <f>Hellemyr!AY2</f>
        <v>TG1</v>
      </c>
      <c r="AZ11" s="63" t="str">
        <f>Hellemyr!AZ2</f>
        <v>TG2</v>
      </c>
      <c r="BA11" s="63" t="str">
        <f>Hellemyr!BA2</f>
        <v>TG2</v>
      </c>
      <c r="BB11" s="63" t="str">
        <f>Hellemyr!BB2</f>
        <v>TG2</v>
      </c>
      <c r="BC11" s="63" t="str">
        <f>Hellemyr!BC2</f>
        <v>TG3</v>
      </c>
      <c r="BD11" s="63" t="str">
        <f>Hellemyr!BD2</f>
        <v>TG3</v>
      </c>
      <c r="BE11" s="63" t="str">
        <f>Hellemyr!BE2</f>
        <v>TG3</v>
      </c>
      <c r="BF11" s="63" t="str">
        <f>Hellemyr!BF2</f>
        <v>TG2</v>
      </c>
      <c r="BG11" s="63" t="str">
        <f>Hellemyr!BG2</f>
        <v>TG2</v>
      </c>
      <c r="BH11" s="63" t="str">
        <f>Hellemyr!BH2</f>
        <v>TG2</v>
      </c>
      <c r="BI11" s="63" t="str">
        <f>Hellemyr!BI2</f>
        <v>TG2</v>
      </c>
      <c r="BJ11" s="63" t="str">
        <f>Hellemyr!BJ2</f>
        <v>TG3</v>
      </c>
      <c r="BK11" s="63" t="str">
        <f>Hellemyr!BK2</f>
        <v>TG2</v>
      </c>
      <c r="BL11" s="63" t="str">
        <f>Hellemyr!BL2</f>
        <v>TG3</v>
      </c>
      <c r="BM11" s="63" t="str">
        <f>Hellemyr!BM2</f>
        <v>TG3</v>
      </c>
      <c r="BN11" s="63" t="str">
        <f>Hellemyr!BN2</f>
        <v>TG3</v>
      </c>
      <c r="BO11" s="63" t="str">
        <f>Hellemyr!BO2</f>
        <v>TG3</v>
      </c>
      <c r="BP11" s="63" t="str">
        <f>Hellemyr!BP2</f>
        <v>TG2</v>
      </c>
      <c r="BQ11" s="63" t="str">
        <f>Hellemyr!BQ2</f>
        <v>TG3</v>
      </c>
      <c r="BR11" s="63" t="str">
        <f>Hellemyr!BR2</f>
        <v>TG3</v>
      </c>
      <c r="BS11" s="63" t="str">
        <f>Hellemyr!BS2</f>
        <v>TG3</v>
      </c>
      <c r="BT11" s="63" t="str">
        <f>Hellemyr!BT2</f>
        <v>TG3</v>
      </c>
      <c r="BU11" s="63" t="str">
        <f>Hellemyr!BU2</f>
        <v>TG3</v>
      </c>
      <c r="BV11" s="63" t="str">
        <f>Hellemyr!BV2</f>
        <v>TG3</v>
      </c>
      <c r="BW11" s="63" t="str">
        <f>Hellemyr!BW2</f>
        <v>TG3</v>
      </c>
    </row>
    <row r="12" spans="1:78" s="27" customFormat="1" ht="18.600000000000001" customHeight="1" x14ac:dyDescent="0.25">
      <c r="A12" s="31" t="str">
        <f>Holte!A2</f>
        <v>Holte skole</v>
      </c>
      <c r="B12" s="65" t="str">
        <f>Holte!B2</f>
        <v>8.-10. trinn</v>
      </c>
      <c r="C12" s="22">
        <v>314</v>
      </c>
      <c r="D12" s="22">
        <f>Holte!D2</f>
        <v>0</v>
      </c>
      <c r="E12" s="22">
        <f>Holte!E2</f>
        <v>4350</v>
      </c>
      <c r="F12" s="66">
        <f>Holte!F2</f>
        <v>23548</v>
      </c>
      <c r="G12" s="66">
        <f>Holte!G2</f>
        <v>15635</v>
      </c>
      <c r="H12" s="66">
        <f>Holte!H2</f>
        <v>15635</v>
      </c>
      <c r="I12" s="66">
        <f>Holte!I2</f>
        <v>0</v>
      </c>
      <c r="J12" s="66">
        <f>Holte!J2</f>
        <v>2002</v>
      </c>
      <c r="K12" s="22">
        <f>Holte!K2</f>
        <v>2019</v>
      </c>
      <c r="L12" s="32" t="str">
        <f>Holte!L2</f>
        <v>Nei</v>
      </c>
      <c r="M12" s="32" t="str">
        <f>Holte!M2</f>
        <v>A</v>
      </c>
      <c r="N12" s="32" t="str">
        <f>Holte!N2</f>
        <v>Nei</v>
      </c>
      <c r="O12" s="33">
        <f>Holte!O2</f>
        <v>324</v>
      </c>
      <c r="P12" s="32">
        <f>Holte!P2</f>
        <v>360</v>
      </c>
      <c r="Q12" s="78">
        <f>Holte!Q2</f>
        <v>0.87222222222222223</v>
      </c>
      <c r="R12" s="61" t="str">
        <f>Holte!R2</f>
        <v>God</v>
      </c>
      <c r="S12" s="22">
        <f>Holte!S2</f>
        <v>49.79299363057325</v>
      </c>
      <c r="T12" s="32" t="str">
        <f>Holte!T2</f>
        <v>↓</v>
      </c>
      <c r="U12" s="63" t="str">
        <f>Holte!U2</f>
        <v>EG0</v>
      </c>
      <c r="V12" s="63" t="str">
        <f>Holte!V2</f>
        <v>EG0</v>
      </c>
      <c r="W12" s="63" t="str">
        <f>Holte!W2</f>
        <v>EG0</v>
      </c>
      <c r="X12" s="63" t="str">
        <f>Holte!X2</f>
        <v>EG0</v>
      </c>
      <c r="Y12" s="63" t="str">
        <f>Holte!Y2</f>
        <v>EG0</v>
      </c>
      <c r="Z12" s="63" t="str">
        <f>Holte!Z2</f>
        <v>EG0</v>
      </c>
      <c r="AA12" s="63" t="str">
        <f>Holte!AA2</f>
        <v>EG1</v>
      </c>
      <c r="AB12" s="63" t="str">
        <f>Holte!AB2</f>
        <v>EG1</v>
      </c>
      <c r="AC12" s="63" t="str">
        <f>Holte!AC2</f>
        <v>EG0</v>
      </c>
      <c r="AD12" s="63" t="str">
        <f>Holte!AD2</f>
        <v>TG1</v>
      </c>
      <c r="AE12" s="63" t="str">
        <f>Holte!AE2</f>
        <v>TG1</v>
      </c>
      <c r="AF12" s="63" t="str">
        <f>Holte!AF2</f>
        <v>TG1</v>
      </c>
      <c r="AG12" s="63" t="str">
        <f>Holte!AG2</f>
        <v>TG1</v>
      </c>
      <c r="AH12" s="63" t="str">
        <f>Holte!AH2</f>
        <v>TG1</v>
      </c>
      <c r="AI12" s="63" t="str">
        <f>Holte!AI2</f>
        <v>TG1</v>
      </c>
      <c r="AJ12" s="63" t="str">
        <f>Holte!AJ2</f>
        <v>TG1</v>
      </c>
      <c r="AK12" s="63" t="str">
        <f>Holte!AK2</f>
        <v>TG1</v>
      </c>
      <c r="AL12" s="63" t="str">
        <f>Holte!AL2</f>
        <v>TG2</v>
      </c>
      <c r="AM12" s="63" t="str">
        <f>Holte!AM2</f>
        <v>TG1</v>
      </c>
      <c r="AN12" s="63" t="str">
        <f>Holte!AN2</f>
        <v>TG2</v>
      </c>
      <c r="AO12" s="63" t="str">
        <f>Holte!AO2</f>
        <v>TG1</v>
      </c>
      <c r="AP12" s="63" t="str">
        <f>Holte!AP2</f>
        <v>TG1</v>
      </c>
      <c r="AQ12" s="63" t="str">
        <f>Holte!AQ2</f>
        <v>TG1</v>
      </c>
      <c r="AR12" s="63" t="str">
        <f>Holte!AR2</f>
        <v>TG1</v>
      </c>
      <c r="AS12" s="63" t="str">
        <f>Holte!AS2</f>
        <v>TG1</v>
      </c>
      <c r="AT12" s="63" t="str">
        <f>Holte!AT2</f>
        <v>TG1</v>
      </c>
      <c r="AU12" s="63" t="str">
        <f>Holte!AU2</f>
        <v>TG1</v>
      </c>
      <c r="AV12" s="63" t="str">
        <f>Holte!AV2</f>
        <v>TG1</v>
      </c>
      <c r="AW12" s="63" t="str">
        <f>Holte!AW2</f>
        <v>TG1</v>
      </c>
      <c r="AX12" s="63" t="str">
        <f>Holte!AX2</f>
        <v>TG1</v>
      </c>
      <c r="AY12" s="63" t="str">
        <f>Holte!AY2</f>
        <v>TG1</v>
      </c>
      <c r="AZ12" s="63" t="str">
        <f>Holte!AZ2</f>
        <v>TG1</v>
      </c>
      <c r="BA12" s="63" t="str">
        <f>Holte!BA2</f>
        <v>TG2</v>
      </c>
      <c r="BB12" s="63" t="str">
        <f>Holte!BB2</f>
        <v>TG1</v>
      </c>
      <c r="BC12" s="63" t="str">
        <f>Holte!BC2</f>
        <v>TG0</v>
      </c>
      <c r="BD12" s="63" t="str">
        <f>Holte!BD2</f>
        <v>TG0</v>
      </c>
      <c r="BE12" s="63" t="str">
        <f>Holte!BE2</f>
        <v>TG0</v>
      </c>
      <c r="BF12" s="63" t="str">
        <f>Holte!BF2</f>
        <v>TG0</v>
      </c>
      <c r="BG12" s="63" t="str">
        <f>Holte!BG2</f>
        <v>TG0</v>
      </c>
      <c r="BH12" s="63" t="str">
        <f>Holte!BH2</f>
        <v>TG0</v>
      </c>
      <c r="BI12" s="63" t="str">
        <f>Holte!BI2</f>
        <v>TG0</v>
      </c>
      <c r="BJ12" s="63" t="str">
        <f>Holte!BJ2</f>
        <v>TG1</v>
      </c>
      <c r="BK12" s="63" t="str">
        <f>Holte!BK2</f>
        <v>TG1</v>
      </c>
      <c r="BL12" s="63" t="str">
        <f>Holte!BL2</f>
        <v>TG2</v>
      </c>
      <c r="BM12" s="63" t="str">
        <f>Holte!BM2</f>
        <v>TG1</v>
      </c>
      <c r="BN12" s="63" t="str">
        <f>Holte!BN2</f>
        <v>TG1</v>
      </c>
      <c r="BO12" s="63" t="str">
        <f>Holte!BO2</f>
        <v>TG1</v>
      </c>
      <c r="BP12" s="63" t="str">
        <f>Holte!BP2</f>
        <v>TG1</v>
      </c>
      <c r="BQ12" s="63" t="str">
        <f>Holte!BQ2</f>
        <v>TG1</v>
      </c>
      <c r="BR12" s="63" t="str">
        <f>Holte!BR2</f>
        <v>TG1</v>
      </c>
      <c r="BS12" s="63" t="str">
        <f>Holte!BS2</f>
        <v>TG1</v>
      </c>
      <c r="BT12" s="63" t="str">
        <f>Holte!BT2</f>
        <v>TG1</v>
      </c>
      <c r="BU12" s="63" t="str">
        <f>Holte!BU2</f>
        <v>TG1</v>
      </c>
      <c r="BV12" s="63" t="str">
        <f>Holte!BV2</f>
        <v>TG1</v>
      </c>
      <c r="BW12" s="63" t="str">
        <f>Holte!BW2</f>
        <v>TG0</v>
      </c>
    </row>
    <row r="13" spans="1:78" s="27" customFormat="1" ht="18.75" customHeight="1" x14ac:dyDescent="0.25">
      <c r="A13" s="31" t="str">
        <f>Hånes_Brattbakken!A2</f>
        <v>Hånes skole Brattbakken</v>
      </c>
      <c r="B13" s="65" t="str">
        <f>Hånes_Brattbakken!B2</f>
        <v>4.-7. trinn</v>
      </c>
      <c r="C13" s="22">
        <v>282</v>
      </c>
      <c r="D13" s="22">
        <f>Hånes_Brattbakken!D2</f>
        <v>0</v>
      </c>
      <c r="E13" s="22">
        <f>Hånes_Brattbakken!E2</f>
        <v>4001</v>
      </c>
      <c r="F13" s="66">
        <f>Hånes_Brattbakken!F2</f>
        <v>20992</v>
      </c>
      <c r="G13" s="66">
        <f>Hånes_Brattbakken!G2</f>
        <v>17850</v>
      </c>
      <c r="H13" s="66">
        <f>Hånes_Brattbakken!H2</f>
        <v>17850</v>
      </c>
      <c r="I13" s="66">
        <f>Hånes_Brattbakken!I2</f>
        <v>0</v>
      </c>
      <c r="J13" s="66">
        <f>Hånes_Brattbakken!J2</f>
        <v>1978</v>
      </c>
      <c r="K13" s="22">
        <f>Hånes_Brattbakken!K2</f>
        <v>1998</v>
      </c>
      <c r="L13" s="32" t="str">
        <f>Hånes_Brattbakken!L2</f>
        <v>TG1</v>
      </c>
      <c r="M13" s="32" t="str">
        <f>Hånes_Brattbakken!M2</f>
        <v>B</v>
      </c>
      <c r="N13" s="32" t="str">
        <f>Hånes_Brattbakken!N2</f>
        <v xml:space="preserve">Ja </v>
      </c>
      <c r="O13" s="33">
        <f>Hånes_Brattbakken!O2</f>
        <v>308.7</v>
      </c>
      <c r="P13" s="32">
        <f>Hånes_Brattbakken!P2</f>
        <v>343</v>
      </c>
      <c r="Q13" s="78">
        <f>Hånes_Brattbakken!Q2</f>
        <v>0.82215743440233235</v>
      </c>
      <c r="R13" s="61" t="str">
        <f>Hånes_Brattbakken!R2</f>
        <v>God</v>
      </c>
      <c r="S13" s="22">
        <f>Hånes_Brattbakken!S2</f>
        <v>63.297872340425535</v>
      </c>
      <c r="T13" s="32" t="str">
        <f>Hånes_Brattbakken!T2</f>
        <v>↑</v>
      </c>
      <c r="U13" s="63" t="str">
        <f>Hånes_Brattbakken!U2</f>
        <v>EG2</v>
      </c>
      <c r="V13" s="63" t="str">
        <f>Hånes_Brattbakken!V2</f>
        <v>EG2</v>
      </c>
      <c r="W13" s="63" t="str">
        <f>Hånes_Brattbakken!W2</f>
        <v>EG2</v>
      </c>
      <c r="X13" s="63" t="str">
        <f>Hånes_Brattbakken!X2</f>
        <v>EG2</v>
      </c>
      <c r="Y13" s="63" t="str">
        <f>Hånes_Brattbakken!Y2</f>
        <v>EG2</v>
      </c>
      <c r="Z13" s="63" t="str">
        <f>Hånes_Brattbakken!Z2</f>
        <v>EG2</v>
      </c>
      <c r="AA13" s="63" t="str">
        <f>Hånes_Brattbakken!AA2</f>
        <v>EG2</v>
      </c>
      <c r="AB13" s="63" t="str">
        <f>Hånes_Brattbakken!AB2</f>
        <v>EG2</v>
      </c>
      <c r="AC13" s="63" t="str">
        <f>Hånes_Brattbakken!AC2</f>
        <v>EG2</v>
      </c>
      <c r="AD13" s="63" t="str">
        <f>Hånes_Brattbakken!AD2</f>
        <v>TG2</v>
      </c>
      <c r="AE13" s="63" t="str">
        <f>Hånes_Brattbakken!AE2</f>
        <v>TG2</v>
      </c>
      <c r="AF13" s="63" t="str">
        <f>Hånes_Brattbakken!AF2</f>
        <v>TG3</v>
      </c>
      <c r="AG13" s="63" t="str">
        <f>Hånes_Brattbakken!AG2</f>
        <v>TG2</v>
      </c>
      <c r="AH13" s="63" t="str">
        <f>Hånes_Brattbakken!AH2</f>
        <v>TG3</v>
      </c>
      <c r="AI13" s="63" t="str">
        <f>Hånes_Brattbakken!AI2</f>
        <v>TG2</v>
      </c>
      <c r="AJ13" s="63" t="str">
        <f>Hånes_Brattbakken!AJ2</f>
        <v>TG3</v>
      </c>
      <c r="AK13" s="63" t="str">
        <f>Hånes_Brattbakken!AK2</f>
        <v>TG2</v>
      </c>
      <c r="AL13" s="63" t="str">
        <f>Hånes_Brattbakken!AL2</f>
        <v>TG2</v>
      </c>
      <c r="AM13" s="63" t="str">
        <f>Hånes_Brattbakken!AM2</f>
        <v>TG3</v>
      </c>
      <c r="AN13" s="63" t="str">
        <f>Hånes_Brattbakken!AN2</f>
        <v>TG3</v>
      </c>
      <c r="AO13" s="63" t="str">
        <f>Hånes_Brattbakken!AO2</f>
        <v>-</v>
      </c>
      <c r="AP13" s="63" t="str">
        <f>Hånes_Brattbakken!AP2</f>
        <v>-</v>
      </c>
      <c r="AQ13" s="63" t="str">
        <f>Hånes_Brattbakken!AQ2</f>
        <v>TG2</v>
      </c>
      <c r="AR13" s="63" t="str">
        <f>Hånes_Brattbakken!AR2</f>
        <v>TG2</v>
      </c>
      <c r="AS13" s="63" t="str">
        <f>Hånes_Brattbakken!AS2</f>
        <v>TG2</v>
      </c>
      <c r="AT13" s="63" t="str">
        <f>Hånes_Brattbakken!AT2</f>
        <v>TG2</v>
      </c>
      <c r="AU13" s="63" t="str">
        <f>Hånes_Brattbakken!AU2</f>
        <v>TG2</v>
      </c>
      <c r="AV13" s="63" t="str">
        <f>Hånes_Brattbakken!AV2</f>
        <v>TG1</v>
      </c>
      <c r="AW13" s="63" t="str">
        <f>Hånes_Brattbakken!AW2</f>
        <v>TG2</v>
      </c>
      <c r="AX13" s="63" t="str">
        <f>Hånes_Brattbakken!AX2</f>
        <v>TG2</v>
      </c>
      <c r="AY13" s="63" t="str">
        <f>Hånes_Brattbakken!AY2</f>
        <v>TG2</v>
      </c>
      <c r="AZ13" s="63" t="str">
        <f>Hånes_Brattbakken!AZ2</f>
        <v>TG2</v>
      </c>
      <c r="BA13" s="63" t="str">
        <f>Hånes_Brattbakken!BA2</f>
        <v>TG2</v>
      </c>
      <c r="BB13" s="63" t="str">
        <f>Hånes_Brattbakken!BB2</f>
        <v>TG2</v>
      </c>
      <c r="BC13" s="63" t="str">
        <f>Hånes_Brattbakken!BC2</f>
        <v>TG3</v>
      </c>
      <c r="BD13" s="63" t="str">
        <f>Hånes_Brattbakken!BD2</f>
        <v>TG3</v>
      </c>
      <c r="BE13" s="63" t="str">
        <f>Hånes_Brattbakken!BE2</f>
        <v>TG3</v>
      </c>
      <c r="BF13" s="63" t="str">
        <f>Hånes_Brattbakken!BF2</f>
        <v>TG2</v>
      </c>
      <c r="BG13" s="63" t="str">
        <f>Hånes_Brattbakken!BG2</f>
        <v>TG2</v>
      </c>
      <c r="BH13" s="63" t="str">
        <f>Hånes_Brattbakken!BH2</f>
        <v>TG2</v>
      </c>
      <c r="BI13" s="63" t="str">
        <f>Hånes_Brattbakken!BI2</f>
        <v>TG2</v>
      </c>
      <c r="BJ13" s="63" t="str">
        <f>Hånes_Brattbakken!BJ2</f>
        <v>TG2</v>
      </c>
      <c r="BK13" s="63" t="str">
        <f>Hånes_Brattbakken!BK2</f>
        <v>TG1</v>
      </c>
      <c r="BL13" s="63" t="str">
        <f>Hånes_Brattbakken!BL2</f>
        <v>TG3</v>
      </c>
      <c r="BM13" s="63" t="str">
        <f>Hånes_Brattbakken!BM2</f>
        <v>TG1</v>
      </c>
      <c r="BN13" s="63" t="str">
        <f>Hånes_Brattbakken!BN2</f>
        <v>TG3</v>
      </c>
      <c r="BO13" s="63" t="str">
        <f>Hånes_Brattbakken!BO2</f>
        <v>TG3</v>
      </c>
      <c r="BP13" s="63" t="str">
        <f>Hånes_Brattbakken!BP2</f>
        <v>TG1</v>
      </c>
      <c r="BQ13" s="63" t="str">
        <f>Hånes_Brattbakken!BQ2</f>
        <v>TG2</v>
      </c>
      <c r="BR13" s="63" t="str">
        <f>Hånes_Brattbakken!BR2</f>
        <v>TG3</v>
      </c>
      <c r="BS13" s="63" t="str">
        <f>Hånes_Brattbakken!BS2</f>
        <v>TG2</v>
      </c>
      <c r="BT13" s="63" t="str">
        <f>Hånes_Brattbakken!BT2</f>
        <v>TG3</v>
      </c>
      <c r="BU13" s="63" t="str">
        <f>Hånes_Brattbakken!BU2</f>
        <v>TG3</v>
      </c>
      <c r="BV13" s="63" t="str">
        <f>Hånes_Brattbakken!BV2</f>
        <v>TG3</v>
      </c>
      <c r="BW13" s="63" t="str">
        <f>Hånes_Brattbakken!BW2</f>
        <v>TG3</v>
      </c>
    </row>
    <row r="14" spans="1:78" s="27" customFormat="1" ht="18.75" customHeight="1" x14ac:dyDescent="0.25">
      <c r="A14" s="31" t="str">
        <f>Hånes_Heståsen!A2</f>
        <v>Hånes skole Heståsen</v>
      </c>
      <c r="B14" s="65" t="str">
        <f>Hånes_Heståsen!B2</f>
        <v>1.-3. trinn</v>
      </c>
      <c r="C14" s="22">
        <v>211</v>
      </c>
      <c r="D14" s="22">
        <f>Hånes_Heståsen!D2</f>
        <v>0</v>
      </c>
      <c r="E14" s="22">
        <f>Hånes_Heståsen!E2</f>
        <v>2950</v>
      </c>
      <c r="F14" s="66">
        <f>Hånes_Heståsen!F2</f>
        <v>12639</v>
      </c>
      <c r="G14" s="66">
        <f>Hånes_Heståsen!G2</f>
        <v>5508</v>
      </c>
      <c r="H14" s="66">
        <f>Hånes_Heståsen!H2</f>
        <v>5508</v>
      </c>
      <c r="I14" s="66">
        <f>Hånes_Heståsen!I2</f>
        <v>0</v>
      </c>
      <c r="J14" s="66">
        <f>Hånes_Heståsen!J2</f>
        <v>1981</v>
      </c>
      <c r="K14" s="22">
        <f>Hånes_Heståsen!K2</f>
        <v>1990</v>
      </c>
      <c r="L14" s="32" t="str">
        <f>Hånes_Heståsen!L2</f>
        <v>Nei</v>
      </c>
      <c r="M14" s="32" t="str">
        <f>Hånes_Heståsen!M2</f>
        <v>B</v>
      </c>
      <c r="N14" s="32" t="str">
        <f>Hånes_Heståsen!N2</f>
        <v xml:space="preserve">Ja </v>
      </c>
      <c r="O14" s="33">
        <f>Hånes_Heståsen!O2</f>
        <v>252</v>
      </c>
      <c r="P14" s="32">
        <f>Hånes_Heståsen!P2</f>
        <v>280</v>
      </c>
      <c r="Q14" s="78">
        <f>Hånes_Heståsen!Q2</f>
        <v>0.75357142857142856</v>
      </c>
      <c r="R14" s="61" t="str">
        <f>Hånes_Heståsen!R2</f>
        <v>Mangelfullt</v>
      </c>
      <c r="S14" s="22">
        <f>Hånes_Heståsen!S2</f>
        <v>26.104265402843602</v>
      </c>
      <c r="T14" s="32" t="str">
        <f>Hånes_Heståsen!T2</f>
        <v>↑</v>
      </c>
      <c r="U14" s="63" t="str">
        <f>Hånes_Heståsen!U2</f>
        <v>EG1</v>
      </c>
      <c r="V14" s="63" t="str">
        <f>Hånes_Heståsen!V2</f>
        <v>EG1</v>
      </c>
      <c r="W14" s="63" t="str">
        <f>Hånes_Heståsen!W2</f>
        <v>-</v>
      </c>
      <c r="X14" s="63" t="str">
        <f>Hånes_Heståsen!X2</f>
        <v>EG1</v>
      </c>
      <c r="Y14" s="63" t="str">
        <f>Hånes_Heståsen!Y2</f>
        <v>EG0</v>
      </c>
      <c r="Z14" s="63" t="str">
        <f>Hånes_Heståsen!Z2</f>
        <v>EG0</v>
      </c>
      <c r="AA14" s="63" t="str">
        <f>Hånes_Heståsen!AA2</f>
        <v>EG0</v>
      </c>
      <c r="AB14" s="63" t="str">
        <f>Hånes_Heståsen!AB2</f>
        <v>EG2</v>
      </c>
      <c r="AC14" s="63" t="str">
        <f>Hånes_Heståsen!AC2</f>
        <v>EG1</v>
      </c>
      <c r="AD14" s="63" t="str">
        <f>Hånes_Heståsen!AD2</f>
        <v>TG2</v>
      </c>
      <c r="AE14" s="63" t="str">
        <f>Hånes_Heståsen!AE2</f>
        <v>TG3</v>
      </c>
      <c r="AF14" s="63" t="str">
        <f>Hånes_Heståsen!AF2</f>
        <v>TG3</v>
      </c>
      <c r="AG14" s="63" t="str">
        <f>Hånes_Heståsen!AG2</f>
        <v>TG2</v>
      </c>
      <c r="AH14" s="63" t="str">
        <f>Hånes_Heståsen!AH2</f>
        <v>TG2</v>
      </c>
      <c r="AI14" s="63" t="str">
        <f>Hånes_Heståsen!AI2</f>
        <v>TG2</v>
      </c>
      <c r="AJ14" s="63" t="str">
        <f>Hånes_Heståsen!AJ2</f>
        <v>TG2</v>
      </c>
      <c r="AK14" s="63" t="str">
        <f>Hånes_Heståsen!AK2</f>
        <v>TG2</v>
      </c>
      <c r="AL14" s="63" t="str">
        <f>Hånes_Heståsen!AL2</f>
        <v>TG3</v>
      </c>
      <c r="AM14" s="63" t="str">
        <f>Hånes_Heståsen!AM2</f>
        <v>TG2</v>
      </c>
      <c r="AN14" s="63" t="str">
        <f>Hånes_Heståsen!AN2</f>
        <v>TG2</v>
      </c>
      <c r="AO14" s="63" t="str">
        <f>Hånes_Heståsen!AO2</f>
        <v>-</v>
      </c>
      <c r="AP14" s="63" t="str">
        <f>Hånes_Heståsen!AP2</f>
        <v>-</v>
      </c>
      <c r="AQ14" s="63" t="str">
        <f>Hånes_Heståsen!AQ2</f>
        <v>TG1</v>
      </c>
      <c r="AR14" s="63" t="str">
        <f>Hånes_Heståsen!AR2</f>
        <v>TG2</v>
      </c>
      <c r="AS14" s="63" t="str">
        <f>Hånes_Heståsen!AS2</f>
        <v>TG2</v>
      </c>
      <c r="AT14" s="63" t="str">
        <f>Hånes_Heståsen!AT2</f>
        <v>TG2</v>
      </c>
      <c r="AU14" s="63" t="str">
        <f>Hånes_Heståsen!AU2</f>
        <v>TG2</v>
      </c>
      <c r="AV14" s="63" t="str">
        <f>Hånes_Heståsen!AV2</f>
        <v>TG1</v>
      </c>
      <c r="AW14" s="63" t="str">
        <f>Hånes_Heståsen!AW2</f>
        <v>TG2</v>
      </c>
      <c r="AX14" s="63" t="str">
        <f>Hånes_Heståsen!AX2</f>
        <v>TG2</v>
      </c>
      <c r="AY14" s="63" t="str">
        <f>Hånes_Heståsen!AY2</f>
        <v>TG2</v>
      </c>
      <c r="AZ14" s="63" t="str">
        <f>Hånes_Heståsen!AZ2</f>
        <v>TG2</v>
      </c>
      <c r="BA14" s="63" t="str">
        <f>Hånes_Heståsen!BA2</f>
        <v>-</v>
      </c>
      <c r="BB14" s="63" t="str">
        <f>Hånes_Heståsen!BB2</f>
        <v>TG2</v>
      </c>
      <c r="BC14" s="63" t="str">
        <f>Hånes_Heståsen!BC2</f>
        <v>TG3</v>
      </c>
      <c r="BD14" s="63" t="str">
        <f>Hånes_Heståsen!BD2</f>
        <v>TG3</v>
      </c>
      <c r="BE14" s="63" t="str">
        <f>Hånes_Heståsen!BE2</f>
        <v>TG3</v>
      </c>
      <c r="BF14" s="63" t="str">
        <f>Hånes_Heståsen!BF2</f>
        <v>TG2</v>
      </c>
      <c r="BG14" s="63" t="str">
        <f>Hånes_Heståsen!BG2</f>
        <v>TG2</v>
      </c>
      <c r="BH14" s="63" t="str">
        <f>Hånes_Heståsen!BH2</f>
        <v>TG2</v>
      </c>
      <c r="BI14" s="63" t="str">
        <f>Hånes_Heståsen!BI2</f>
        <v>TG2</v>
      </c>
      <c r="BJ14" s="63" t="str">
        <f>Hånes_Heståsen!BJ2</f>
        <v>TG3</v>
      </c>
      <c r="BK14" s="63" t="str">
        <f>Hånes_Heståsen!BK2</f>
        <v>-</v>
      </c>
      <c r="BL14" s="63" t="str">
        <f>Hånes_Heståsen!BL2</f>
        <v>TG3</v>
      </c>
      <c r="BM14" s="63" t="str">
        <f>Hånes_Heståsen!BM2</f>
        <v>TG3</v>
      </c>
      <c r="BN14" s="63" t="str">
        <f>Hånes_Heståsen!BN2</f>
        <v>TG3</v>
      </c>
      <c r="BO14" s="63" t="str">
        <f>Hånes_Heståsen!BO2</f>
        <v>TG3</v>
      </c>
      <c r="BP14" s="63" t="str">
        <f>Hånes_Heståsen!BP2</f>
        <v>TG3</v>
      </c>
      <c r="BQ14" s="63" t="str">
        <f>Hånes_Heståsen!BQ2</f>
        <v>TG2</v>
      </c>
      <c r="BR14" s="63" t="str">
        <f>Hånes_Heståsen!BR2</f>
        <v>TG3</v>
      </c>
      <c r="BS14" s="63" t="str">
        <f>Hånes_Heståsen!BS2</f>
        <v>TG3</v>
      </c>
      <c r="BT14" s="63" t="str">
        <f>Hånes_Heståsen!BT2</f>
        <v>TG3</v>
      </c>
      <c r="BU14" s="63" t="str">
        <f>Hånes_Heståsen!BU2</f>
        <v>TG3</v>
      </c>
      <c r="BV14" s="63" t="str">
        <f>Hånes_Heståsen!BV2</f>
        <v>TG3</v>
      </c>
      <c r="BW14" s="63" t="str">
        <f>Hånes_Heståsen!BW2</f>
        <v>TG3</v>
      </c>
    </row>
    <row r="15" spans="1:78" s="27" customFormat="1" ht="18.75" customHeight="1" x14ac:dyDescent="0.25">
      <c r="A15" s="31" t="str">
        <f>Justvik!A2</f>
        <v>Justvik skole</v>
      </c>
      <c r="B15" s="65" t="str">
        <f>Justvik!B2</f>
        <v>1.-7. trinn</v>
      </c>
      <c r="C15" s="22">
        <v>211</v>
      </c>
      <c r="D15" s="22">
        <f>Justvik!D2</f>
        <v>0</v>
      </c>
      <c r="E15" s="22" t="str">
        <f>Justvik!E2</f>
        <v>-</v>
      </c>
      <c r="F15" s="66">
        <f>Justvik!F2</f>
        <v>18026</v>
      </c>
      <c r="G15" s="66">
        <f>Justvik!G2</f>
        <v>12630</v>
      </c>
      <c r="H15" s="66">
        <f>Justvik!H2</f>
        <v>12630</v>
      </c>
      <c r="I15" s="66">
        <f>Justvik!I2</f>
        <v>0</v>
      </c>
      <c r="J15" s="66">
        <f>Justvik!J2</f>
        <v>2018</v>
      </c>
      <c r="K15" s="22" t="str">
        <f>Justvik!K2</f>
        <v>-</v>
      </c>
      <c r="L15" s="32" t="str">
        <f>Justvik!L2</f>
        <v>Nei</v>
      </c>
      <c r="M15" s="32" t="str">
        <f>Justvik!M2</f>
        <v>A</v>
      </c>
      <c r="N15" s="32" t="str">
        <f>Justvik!N2</f>
        <v>Nei</v>
      </c>
      <c r="O15" s="33">
        <f>Justvik!O2</f>
        <v>268.2</v>
      </c>
      <c r="P15" s="32">
        <f>Justvik!P2</f>
        <v>298</v>
      </c>
      <c r="Q15" s="78">
        <f>Justvik!Q2</f>
        <v>0.70805369127516782</v>
      </c>
      <c r="R15" s="61" t="str">
        <f>Justvik!R2</f>
        <v>God</v>
      </c>
      <c r="S15" s="22">
        <f>Justvik!S2</f>
        <v>59.857819905213269</v>
      </c>
      <c r="T15" s="32" t="str">
        <f>Justvik!T2</f>
        <v>→</v>
      </c>
      <c r="U15" s="63" t="str">
        <f>Justvik!U2</f>
        <v>EG0</v>
      </c>
      <c r="V15" s="63" t="str">
        <f>Justvik!V2</f>
        <v>EG0</v>
      </c>
      <c r="W15" s="63" t="str">
        <f>Justvik!W2</f>
        <v>EG0</v>
      </c>
      <c r="X15" s="63" t="str">
        <f>Justvik!X2</f>
        <v>EG0</v>
      </c>
      <c r="Y15" s="63" t="str">
        <f>Justvik!Y2</f>
        <v>EG0</v>
      </c>
      <c r="Z15" s="63" t="str">
        <f>Justvik!Z2</f>
        <v>EG0</v>
      </c>
      <c r="AA15" s="63" t="str">
        <f>Justvik!AA2</f>
        <v>EG0</v>
      </c>
      <c r="AB15" s="63" t="str">
        <f>Justvik!AB2</f>
        <v>-</v>
      </c>
      <c r="AC15" s="63" t="str">
        <f>Justvik!AC2</f>
        <v>EG0</v>
      </c>
      <c r="AD15" s="63" t="str">
        <f>Justvik!AD2</f>
        <v>-</v>
      </c>
      <c r="AE15" s="63" t="str">
        <f>Justvik!AE2</f>
        <v>-</v>
      </c>
      <c r="AF15" s="63" t="str">
        <f>Justvik!AF2</f>
        <v>-</v>
      </c>
      <c r="AG15" s="63" t="str">
        <f>Justvik!AG2</f>
        <v>-</v>
      </c>
      <c r="AH15" s="63" t="str">
        <f>Justvik!AH2</f>
        <v>-</v>
      </c>
      <c r="AI15" s="63" t="str">
        <f>Justvik!AI2</f>
        <v>-</v>
      </c>
      <c r="AJ15" s="63" t="str">
        <f>Justvik!AJ2</f>
        <v>-</v>
      </c>
      <c r="AK15" s="63" t="str">
        <f>Justvik!AK2</f>
        <v>-</v>
      </c>
      <c r="AL15" s="63" t="str">
        <f>Justvik!AL2</f>
        <v>-</v>
      </c>
      <c r="AM15" s="63" t="str">
        <f>Justvik!AM2</f>
        <v>-</v>
      </c>
      <c r="AN15" s="63" t="str">
        <f>Justvik!AN2</f>
        <v>-</v>
      </c>
      <c r="AO15" s="63" t="str">
        <f>Justvik!AO2</f>
        <v>-</v>
      </c>
      <c r="AP15" s="63" t="str">
        <f>Justvik!AP2</f>
        <v>-</v>
      </c>
      <c r="AQ15" s="63" t="str">
        <f>Justvik!AQ2</f>
        <v>-</v>
      </c>
      <c r="AR15" s="63" t="str">
        <f>Justvik!AR2</f>
        <v>-</v>
      </c>
      <c r="AS15" s="63" t="str">
        <f>Justvik!AS2</f>
        <v>-</v>
      </c>
      <c r="AT15" s="63" t="str">
        <f>Justvik!AT2</f>
        <v>-</v>
      </c>
      <c r="AU15" s="63" t="str">
        <f>Justvik!AU2</f>
        <v>-</v>
      </c>
      <c r="AV15" s="63" t="str">
        <f>Justvik!AV2</f>
        <v>-</v>
      </c>
      <c r="AW15" s="63" t="str">
        <f>Justvik!AW2</f>
        <v>-</v>
      </c>
      <c r="AX15" s="63" t="str">
        <f>Justvik!AX2</f>
        <v>-</v>
      </c>
      <c r="AY15" s="63" t="str">
        <f>Justvik!AY2</f>
        <v>-</v>
      </c>
      <c r="AZ15" s="63" t="str">
        <f>Justvik!AZ2</f>
        <v>-</v>
      </c>
      <c r="BA15" s="63" t="str">
        <f>Justvik!BA2</f>
        <v>-</v>
      </c>
      <c r="BB15" s="63" t="str">
        <f>Justvik!BB2</f>
        <v>TG1</v>
      </c>
      <c r="BC15" s="63" t="str">
        <f>Justvik!BC2</f>
        <v>TG1</v>
      </c>
      <c r="BD15" s="63" t="str">
        <f>Justvik!BD2</f>
        <v>TG1</v>
      </c>
      <c r="BE15" s="63" t="str">
        <f>Justvik!BE2</f>
        <v>TG1</v>
      </c>
      <c r="BF15" s="63" t="str">
        <f>Justvik!BF2</f>
        <v>TG0</v>
      </c>
      <c r="BG15" s="63" t="str">
        <f>Justvik!BG2</f>
        <v>TG0</v>
      </c>
      <c r="BH15" s="63" t="str">
        <f>Justvik!BH2</f>
        <v>TG1</v>
      </c>
      <c r="BI15" s="63" t="str">
        <f>Justvik!BI2</f>
        <v>TG0</v>
      </c>
      <c r="BJ15" s="63" t="str">
        <f>Justvik!BJ2</f>
        <v>TG0</v>
      </c>
      <c r="BK15" s="63" t="str">
        <f>Justvik!BK2</f>
        <v>-</v>
      </c>
      <c r="BL15" s="63" t="str">
        <f>Justvik!BL2</f>
        <v>-</v>
      </c>
      <c r="BM15" s="63" t="str">
        <f>Justvik!BM2</f>
        <v>-</v>
      </c>
      <c r="BN15" s="63" t="str">
        <f>Justvik!BN2</f>
        <v>-</v>
      </c>
      <c r="BO15" s="63" t="str">
        <f>Justvik!BO2</f>
        <v>-</v>
      </c>
      <c r="BP15" s="63" t="str">
        <f>Justvik!BP2</f>
        <v>-</v>
      </c>
      <c r="BQ15" s="63" t="str">
        <f>Justvik!BQ2</f>
        <v>-</v>
      </c>
      <c r="BR15" s="63" t="str">
        <f>Justvik!BR2</f>
        <v>TG0</v>
      </c>
      <c r="BS15" s="63" t="str">
        <f>Justvik!BS2</f>
        <v>TG0</v>
      </c>
      <c r="BT15" s="63" t="str">
        <f>Justvik!BT2</f>
        <v>TG0</v>
      </c>
      <c r="BU15" s="63" t="str">
        <f>Justvik!BU2</f>
        <v>TG0</v>
      </c>
      <c r="BV15" s="63" t="str">
        <f>Justvik!BV2</f>
        <v>-</v>
      </c>
      <c r="BW15" s="63" t="str">
        <f>Justvik!BW2</f>
        <v>TG1</v>
      </c>
    </row>
    <row r="16" spans="1:78" s="27" customFormat="1" ht="18.75" customHeight="1" x14ac:dyDescent="0.25">
      <c r="A16" s="31" t="str">
        <f>'Karl Johans Minne'!A2</f>
        <v>Karl Johans Minne skole</v>
      </c>
      <c r="B16" s="65" t="str">
        <f>'Karl Johans Minne'!B2</f>
        <v>1.-7. trinn</v>
      </c>
      <c r="C16" s="22">
        <v>233</v>
      </c>
      <c r="D16" s="22">
        <f>'Karl Johans Minne'!D2</f>
        <v>0</v>
      </c>
      <c r="E16" s="22">
        <f>'Karl Johans Minne'!E2</f>
        <v>3804</v>
      </c>
      <c r="F16" s="66">
        <f>'Karl Johans Minne'!F2</f>
        <v>11799</v>
      </c>
      <c r="G16" s="66">
        <f>'Karl Johans Minne'!G2</f>
        <v>12870</v>
      </c>
      <c r="H16" s="66">
        <f>'Karl Johans Minne'!H2</f>
        <v>9870</v>
      </c>
      <c r="I16" s="66">
        <f>'Karl Johans Minne'!I2</f>
        <v>3000</v>
      </c>
      <c r="J16" s="66">
        <f>'Karl Johans Minne'!J2</f>
        <v>1970</v>
      </c>
      <c r="K16" s="22">
        <f>'Karl Johans Minne'!K2</f>
        <v>2011</v>
      </c>
      <c r="L16" s="32" t="str">
        <f>'Karl Johans Minne'!L2</f>
        <v>Nei</v>
      </c>
      <c r="M16" s="32" t="str">
        <f>'Karl Johans Minne'!M2</f>
        <v>A</v>
      </c>
      <c r="N16" s="32" t="str">
        <f>'Karl Johans Minne'!N2</f>
        <v>Nei</v>
      </c>
      <c r="O16" s="33">
        <f>'Karl Johans Minne'!O2</f>
        <v>341.1</v>
      </c>
      <c r="P16" s="32">
        <f>'Karl Johans Minne'!P2</f>
        <v>379</v>
      </c>
      <c r="Q16" s="78">
        <f>'Karl Johans Minne'!Q2</f>
        <v>0.61477572559366755</v>
      </c>
      <c r="R16" s="61" t="str">
        <f>'Karl Johans Minne'!R2</f>
        <v>God</v>
      </c>
      <c r="S16" s="22">
        <f>'Karl Johans Minne'!S2</f>
        <v>55.236051502145919</v>
      </c>
      <c r="T16" s="32" t="str">
        <f>'Karl Johans Minne'!T2</f>
        <v>↓</v>
      </c>
      <c r="U16" s="63" t="str">
        <f>'Karl Johans Minne'!U2</f>
        <v>EG0</v>
      </c>
      <c r="V16" s="63" t="str">
        <f>'Karl Johans Minne'!V2</f>
        <v>EG0</v>
      </c>
      <c r="W16" s="63" t="str">
        <f>'Karl Johans Minne'!W2</f>
        <v>EG0</v>
      </c>
      <c r="X16" s="63" t="str">
        <f>'Karl Johans Minne'!X2</f>
        <v>EG0</v>
      </c>
      <c r="Y16" s="63" t="str">
        <f>'Karl Johans Minne'!Y2</f>
        <v>EG1</v>
      </c>
      <c r="Z16" s="63" t="str">
        <f>'Karl Johans Minne'!Z2</f>
        <v>EG0</v>
      </c>
      <c r="AA16" s="63" t="str">
        <f>'Karl Johans Minne'!AA2</f>
        <v>EG2</v>
      </c>
      <c r="AB16" s="63" t="str">
        <f>'Karl Johans Minne'!AB2</f>
        <v>EG1</v>
      </c>
      <c r="AC16" s="63" t="str">
        <f>'Karl Johans Minne'!AC2</f>
        <v>EG0</v>
      </c>
      <c r="AD16" s="63" t="str">
        <f>'Karl Johans Minne'!AD2</f>
        <v>TG1</v>
      </c>
      <c r="AE16" s="63" t="str">
        <f>'Karl Johans Minne'!AE2</f>
        <v>TG1</v>
      </c>
      <c r="AF16" s="63" t="str">
        <f>'Karl Johans Minne'!AF2</f>
        <v>TG1</v>
      </c>
      <c r="AG16" s="63" t="str">
        <f>'Karl Johans Minne'!AG2</f>
        <v>TG2</v>
      </c>
      <c r="AH16" s="63" t="str">
        <f>'Karl Johans Minne'!AH2</f>
        <v>TG2</v>
      </c>
      <c r="AI16" s="63" t="str">
        <f>'Karl Johans Minne'!AI2</f>
        <v>TG2</v>
      </c>
      <c r="AJ16" s="63" t="str">
        <f>'Karl Johans Minne'!AJ2</f>
        <v>TG1</v>
      </c>
      <c r="AK16" s="63" t="str">
        <f>'Karl Johans Minne'!AK2</f>
        <v>TG1</v>
      </c>
      <c r="AL16" s="63" t="str">
        <f>'Karl Johans Minne'!AL2</f>
        <v>TG1</v>
      </c>
      <c r="AM16" s="63" t="str">
        <f>'Karl Johans Minne'!AM2</f>
        <v>TG1</v>
      </c>
      <c r="AN16" s="63" t="str">
        <f>'Karl Johans Minne'!AN2</f>
        <v>TG1</v>
      </c>
      <c r="AO16" s="63" t="str">
        <f>'Karl Johans Minne'!AO2</f>
        <v>TG1</v>
      </c>
      <c r="AP16" s="63" t="str">
        <f>'Karl Johans Minne'!AP2</f>
        <v>TG1</v>
      </c>
      <c r="AQ16" s="63" t="str">
        <f>'Karl Johans Minne'!AQ2</f>
        <v>TG1</v>
      </c>
      <c r="AR16" s="63" t="str">
        <f>'Karl Johans Minne'!AR2</f>
        <v>TG1</v>
      </c>
      <c r="AS16" s="63" t="str">
        <f>'Karl Johans Minne'!AS2</f>
        <v>TG1</v>
      </c>
      <c r="AT16" s="63" t="str">
        <f>'Karl Johans Minne'!AT2</f>
        <v>TG2</v>
      </c>
      <c r="AU16" s="63" t="str">
        <f>'Karl Johans Minne'!AU2</f>
        <v>TG2</v>
      </c>
      <c r="AV16" s="63" t="str">
        <f>'Karl Johans Minne'!AV2</f>
        <v>TG1</v>
      </c>
      <c r="AW16" s="63" t="str">
        <f>'Karl Johans Minne'!AW2</f>
        <v>TG1</v>
      </c>
      <c r="AX16" s="63" t="str">
        <f>'Karl Johans Minne'!AX2</f>
        <v>TG2</v>
      </c>
      <c r="AY16" s="63" t="str">
        <f>'Karl Johans Minne'!AY2</f>
        <v>TG1</v>
      </c>
      <c r="AZ16" s="63" t="str">
        <f>'Karl Johans Minne'!AZ2</f>
        <v>TG1</v>
      </c>
      <c r="BA16" s="63" t="str">
        <f>'Karl Johans Minne'!BA2</f>
        <v>TG3</v>
      </c>
      <c r="BB16" s="63" t="str">
        <f>'Karl Johans Minne'!BB2</f>
        <v>TG1</v>
      </c>
      <c r="BC16" s="63" t="str">
        <f>'Karl Johans Minne'!BC2</f>
        <v>TG1</v>
      </c>
      <c r="BD16" s="63" t="str">
        <f>'Karl Johans Minne'!BD2</f>
        <v>TG1</v>
      </c>
      <c r="BE16" s="63" t="str">
        <f>'Karl Johans Minne'!BE2</f>
        <v>TG1</v>
      </c>
      <c r="BF16" s="63" t="str">
        <f>'Karl Johans Minne'!BF2</f>
        <v>TG2</v>
      </c>
      <c r="BG16" s="63" t="str">
        <f>'Karl Johans Minne'!BG2</f>
        <v>TG2</v>
      </c>
      <c r="BH16" s="63" t="str">
        <f>'Karl Johans Minne'!BH2</f>
        <v>TG1</v>
      </c>
      <c r="BI16" s="63" t="str">
        <f>'Karl Johans Minne'!BI2</f>
        <v>TG1</v>
      </c>
      <c r="BJ16" s="63" t="str">
        <f>'Karl Johans Minne'!BJ2</f>
        <v>TG1</v>
      </c>
      <c r="BK16" s="63" t="str">
        <f>'Karl Johans Minne'!BK2</f>
        <v>TG2</v>
      </c>
      <c r="BL16" s="63" t="str">
        <f>'Karl Johans Minne'!BL2</f>
        <v>TG2</v>
      </c>
      <c r="BM16" s="63" t="str">
        <f>'Karl Johans Minne'!BM2</f>
        <v>TG1</v>
      </c>
      <c r="BN16" s="63" t="str">
        <f>'Karl Johans Minne'!BN2</f>
        <v>TG1</v>
      </c>
      <c r="BO16" s="63" t="str">
        <f>'Karl Johans Minne'!BO2</f>
        <v>TG1</v>
      </c>
      <c r="BP16" s="63" t="str">
        <f>'Karl Johans Minne'!BP2</f>
        <v>TG2</v>
      </c>
      <c r="BQ16" s="63" t="str">
        <f>'Karl Johans Minne'!BQ2</f>
        <v>TG2</v>
      </c>
      <c r="BR16" s="63" t="str">
        <f>'Karl Johans Minne'!BR2</f>
        <v>TG2</v>
      </c>
      <c r="BS16" s="63" t="str">
        <f>'Karl Johans Minne'!BS2</f>
        <v>TG1</v>
      </c>
      <c r="BT16" s="63" t="str">
        <f>'Karl Johans Minne'!BT2</f>
        <v>TG3</v>
      </c>
      <c r="BU16" s="63" t="str">
        <f>'Karl Johans Minne'!BU2</f>
        <v>TG3</v>
      </c>
      <c r="BV16" s="63" t="str">
        <f>'Karl Johans Minne'!BV2</f>
        <v>TG2</v>
      </c>
      <c r="BW16" s="63" t="str">
        <f>'Karl Johans Minne'!BW2</f>
        <v>TG1</v>
      </c>
    </row>
    <row r="17" spans="1:75" s="27" customFormat="1" ht="18.600000000000001" customHeight="1" x14ac:dyDescent="0.25">
      <c r="A17" s="31" t="str">
        <f>Karuss!A2</f>
        <v>Karuss skole</v>
      </c>
      <c r="B17" s="65" t="str">
        <f>Karuss!B2</f>
        <v>1.-10. trinn</v>
      </c>
      <c r="C17" s="22">
        <v>409</v>
      </c>
      <c r="D17" s="22">
        <f>Karuss!D2</f>
        <v>0</v>
      </c>
      <c r="E17" s="22">
        <f>Karuss!E2</f>
        <v>4484</v>
      </c>
      <c r="F17" s="66">
        <f>Karuss!F2</f>
        <v>20270</v>
      </c>
      <c r="G17" s="66">
        <f>Karuss!G2</f>
        <v>13609</v>
      </c>
      <c r="H17" s="66">
        <f>Karuss!H2</f>
        <v>8849</v>
      </c>
      <c r="I17" s="66">
        <f>Karuss!I2</f>
        <v>4760</v>
      </c>
      <c r="J17" s="66">
        <f>Karuss!J2</f>
        <v>2002</v>
      </c>
      <c r="K17" s="22" t="str">
        <f>Karuss!K2</f>
        <v>-</v>
      </c>
      <c r="L17" s="32" t="str">
        <f>Karuss!L2</f>
        <v>Nei</v>
      </c>
      <c r="M17" s="32" t="str">
        <f>Karuss!M2</f>
        <v>B</v>
      </c>
      <c r="N17" s="32" t="str">
        <f>Karuss!N2</f>
        <v>Nei</v>
      </c>
      <c r="O17" s="33">
        <f>Karuss!O2</f>
        <v>430.2</v>
      </c>
      <c r="P17" s="32">
        <f>Karuss!P2</f>
        <v>478</v>
      </c>
      <c r="Q17" s="78">
        <f>Karuss!Q2</f>
        <v>0.85564853556485354</v>
      </c>
      <c r="R17" s="61" t="str">
        <f>Karuss!R2</f>
        <v>God</v>
      </c>
      <c r="S17" s="22">
        <f>Karuss!S2</f>
        <v>33.273838630806843</v>
      </c>
      <c r="T17" s="32" t="str">
        <f>Karuss!T2</f>
        <v>→</v>
      </c>
      <c r="U17" s="63" t="str">
        <f>Karuss!U2</f>
        <v>EG0</v>
      </c>
      <c r="V17" s="63" t="str">
        <f>Karuss!V2</f>
        <v>EG0</v>
      </c>
      <c r="W17" s="63" t="str">
        <f>Karuss!W2</f>
        <v>EG0</v>
      </c>
      <c r="X17" s="63" t="str">
        <f>Karuss!X2</f>
        <v>EG0</v>
      </c>
      <c r="Y17" s="63" t="str">
        <f>Karuss!Y2</f>
        <v>EG0</v>
      </c>
      <c r="Z17" s="63" t="str">
        <f>Karuss!Z2</f>
        <v>EG0</v>
      </c>
      <c r="AA17" s="63" t="str">
        <f>Karuss!AA2</f>
        <v>EG2</v>
      </c>
      <c r="AB17" s="63" t="str">
        <f>Karuss!AB2</f>
        <v>EG1</v>
      </c>
      <c r="AC17" s="63" t="str">
        <f>Karuss!AC2</f>
        <v>EG1</v>
      </c>
      <c r="AD17" s="63" t="str">
        <f>Karuss!AD2</f>
        <v>TG2</v>
      </c>
      <c r="AE17" s="63" t="str">
        <f>Karuss!AE2</f>
        <v>TG2</v>
      </c>
      <c r="AF17" s="63" t="str">
        <f>Karuss!AF2</f>
        <v>TG2</v>
      </c>
      <c r="AG17" s="63" t="str">
        <f>Karuss!AG2</f>
        <v>TG2</v>
      </c>
      <c r="AH17" s="63" t="str">
        <f>Karuss!AH2</f>
        <v>TG2</v>
      </c>
      <c r="AI17" s="63" t="str">
        <f>Karuss!AI2</f>
        <v>TG2</v>
      </c>
      <c r="AJ17" s="63" t="str">
        <f>Karuss!AJ2</f>
        <v>TG2</v>
      </c>
      <c r="AK17" s="63" t="str">
        <f>Karuss!AK2</f>
        <v>TG3</v>
      </c>
      <c r="AL17" s="63" t="str">
        <f>Karuss!AL2</f>
        <v>TG2</v>
      </c>
      <c r="AM17" s="63" t="str">
        <f>Karuss!AM2</f>
        <v>TG1</v>
      </c>
      <c r="AN17" s="63" t="str">
        <f>Karuss!AN2</f>
        <v>TG1</v>
      </c>
      <c r="AO17" s="63" t="str">
        <f>Karuss!AO2</f>
        <v>TG1</v>
      </c>
      <c r="AP17" s="63" t="str">
        <f>Karuss!AP2</f>
        <v>TG1</v>
      </c>
      <c r="AQ17" s="63" t="str">
        <f>Karuss!AQ2</f>
        <v>TG0</v>
      </c>
      <c r="AR17" s="63" t="str">
        <f>Karuss!AR2</f>
        <v>TG2</v>
      </c>
      <c r="AS17" s="63" t="str">
        <f>Karuss!AS2</f>
        <v>TG1</v>
      </c>
      <c r="AT17" s="63" t="str">
        <f>Karuss!AT2</f>
        <v>TG3</v>
      </c>
      <c r="AU17" s="63" t="str">
        <f>Karuss!AU2</f>
        <v>TG1</v>
      </c>
      <c r="AV17" s="63" t="str">
        <f>Karuss!AV2</f>
        <v>TG2</v>
      </c>
      <c r="AW17" s="63" t="str">
        <f>Karuss!AW2</f>
        <v>TG2</v>
      </c>
      <c r="AX17" s="63" t="str">
        <f>Karuss!AX2</f>
        <v>-</v>
      </c>
      <c r="AY17" s="63" t="str">
        <f>Karuss!AY2</f>
        <v>TG1</v>
      </c>
      <c r="AZ17" s="63" t="str">
        <f>Karuss!AZ2</f>
        <v>TG1</v>
      </c>
      <c r="BA17" s="63" t="str">
        <f>Karuss!BA2</f>
        <v>TG1</v>
      </c>
      <c r="BB17" s="63" t="str">
        <f>Karuss!BB2</f>
        <v>TG2</v>
      </c>
      <c r="BC17" s="63" t="str">
        <f>Karuss!BC2</f>
        <v>TG2</v>
      </c>
      <c r="BD17" s="63" t="str">
        <f>Karuss!BD2</f>
        <v>TG2</v>
      </c>
      <c r="BE17" s="63" t="str">
        <f>Karuss!BE2</f>
        <v>TG2</v>
      </c>
      <c r="BF17" s="63" t="str">
        <f>Karuss!BF2</f>
        <v>TG2</v>
      </c>
      <c r="BG17" s="63" t="str">
        <f>Karuss!BG2</f>
        <v>TG1</v>
      </c>
      <c r="BH17" s="63" t="str">
        <f>Karuss!BH2</f>
        <v>TG2</v>
      </c>
      <c r="BI17" s="63" t="str">
        <f>Karuss!BI2</f>
        <v>TG2</v>
      </c>
      <c r="BJ17" s="63" t="str">
        <f>Karuss!BJ2</f>
        <v>TG2</v>
      </c>
      <c r="BK17" s="63" t="str">
        <f>Karuss!BK2</f>
        <v>TG1</v>
      </c>
      <c r="BL17" s="63" t="str">
        <f>Karuss!BL2</f>
        <v>TG1</v>
      </c>
      <c r="BM17" s="63" t="str">
        <f>Karuss!BM2</f>
        <v>TG2</v>
      </c>
      <c r="BN17" s="63" t="str">
        <f>Karuss!BN2</f>
        <v>TG1</v>
      </c>
      <c r="BO17" s="63" t="str">
        <f>Karuss!BO2</f>
        <v>TG2</v>
      </c>
      <c r="BP17" s="63" t="str">
        <f>Karuss!BP2</f>
        <v>TG2</v>
      </c>
      <c r="BQ17" s="63" t="str">
        <f>Karuss!BQ2</f>
        <v>TG2</v>
      </c>
      <c r="BR17" s="63" t="str">
        <f>Karuss!BR2</f>
        <v>TG3</v>
      </c>
      <c r="BS17" s="63" t="str">
        <f>Karuss!BS2</f>
        <v>TG2</v>
      </c>
      <c r="BT17" s="63" t="str">
        <f>Karuss!BT2</f>
        <v>TG3</v>
      </c>
      <c r="BU17" s="63" t="str">
        <f>Karuss!BU2</f>
        <v>TG3</v>
      </c>
      <c r="BV17" s="63" t="str">
        <f>Karuss!BV2</f>
        <v>TG3</v>
      </c>
      <c r="BW17" s="63" t="str">
        <f>Karuss!BW2</f>
        <v>TG3</v>
      </c>
    </row>
    <row r="18" spans="1:75" s="27" customFormat="1" ht="18.75" customHeight="1" x14ac:dyDescent="0.25">
      <c r="A18" s="31" t="str">
        <f>Kringsjå!A2</f>
        <v>Kringsjå skole</v>
      </c>
      <c r="B18" s="65" t="str">
        <f>Kringsjå!B2</f>
        <v>1.-7. trinn</v>
      </c>
      <c r="C18" s="22">
        <v>237</v>
      </c>
      <c r="D18" s="22">
        <f>Kringsjå!D2</f>
        <v>0</v>
      </c>
      <c r="E18" s="22">
        <f>Kringsjå!E2</f>
        <v>4000</v>
      </c>
      <c r="F18" s="66">
        <f>Kringsjå!F2</f>
        <v>38002</v>
      </c>
      <c r="G18" s="66">
        <f>Kringsjå!G2</f>
        <v>26570</v>
      </c>
      <c r="H18" s="66">
        <f>Kringsjå!H2</f>
        <v>23570</v>
      </c>
      <c r="I18" s="66">
        <f>Kringsjå!I2</f>
        <v>3000</v>
      </c>
      <c r="J18" s="66">
        <f>Kringsjå!J2</f>
        <v>2020</v>
      </c>
      <c r="K18" s="22" t="str">
        <f>Kringsjå!K2</f>
        <v>-</v>
      </c>
      <c r="L18" s="32" t="str">
        <f>Kringsjå!L2</f>
        <v>Nei</v>
      </c>
      <c r="M18" s="32" t="str">
        <f>Kringsjå!M2</f>
        <v>A</v>
      </c>
      <c r="N18" s="32" t="str">
        <f>Kringsjå!N2</f>
        <v>Nei</v>
      </c>
      <c r="O18" s="33">
        <f>Kringsjå!O2</f>
        <v>292.5</v>
      </c>
      <c r="P18" s="32">
        <f>Kringsjå!P2</f>
        <v>325</v>
      </c>
      <c r="Q18" s="78">
        <f>Kringsjå!Q2</f>
        <v>0.72923076923076924</v>
      </c>
      <c r="R18" s="61" t="str">
        <f>Kringsjå!R2</f>
        <v>God</v>
      </c>
      <c r="S18" s="22">
        <f>Kringsjå!S2</f>
        <v>112.10970464135021</v>
      </c>
      <c r="T18" s="32" t="str">
        <f>Kringsjå!T2</f>
        <v>→</v>
      </c>
      <c r="U18" s="63" t="str">
        <f>Kringsjå!U2</f>
        <v>EG0</v>
      </c>
      <c r="V18" s="63" t="str">
        <f>Kringsjå!V2</f>
        <v>EG0</v>
      </c>
      <c r="W18" s="63" t="str">
        <f>Kringsjå!W2</f>
        <v>EG0</v>
      </c>
      <c r="X18" s="63" t="str">
        <f>Kringsjå!X2</f>
        <v>EG0</v>
      </c>
      <c r="Y18" s="63" t="str">
        <f>Kringsjå!Y2</f>
        <v>EG0</v>
      </c>
      <c r="Z18" s="63" t="str">
        <f>Kringsjå!Z2</f>
        <v>EG0</v>
      </c>
      <c r="AA18" s="63" t="str">
        <f>Kringsjå!AA2</f>
        <v>EG0</v>
      </c>
      <c r="AB18" s="63" t="str">
        <f>Kringsjå!AB2</f>
        <v>EG0</v>
      </c>
      <c r="AC18" s="63" t="str">
        <f>Kringsjå!AC2</f>
        <v>EG0</v>
      </c>
      <c r="AD18" s="63" t="str">
        <f>Kringsjå!AD2</f>
        <v>TG0</v>
      </c>
      <c r="AE18" s="63" t="str">
        <f>Kringsjå!AE2</f>
        <v>TG0</v>
      </c>
      <c r="AF18" s="63" t="str">
        <f>Kringsjå!AF2</f>
        <v>TG0</v>
      </c>
      <c r="AG18" s="63" t="str">
        <f>Kringsjå!AG2</f>
        <v>TG0</v>
      </c>
      <c r="AH18" s="63" t="str">
        <f>Kringsjå!AH2</f>
        <v>TG0</v>
      </c>
      <c r="AI18" s="63" t="str">
        <f>Kringsjå!AI2</f>
        <v>TG0</v>
      </c>
      <c r="AJ18" s="63" t="str">
        <f>Kringsjå!AJ2</f>
        <v>TG0</v>
      </c>
      <c r="AK18" s="63" t="str">
        <f>Kringsjå!AK2</f>
        <v>TG0</v>
      </c>
      <c r="AL18" s="63" t="str">
        <f>Kringsjå!AL2</f>
        <v>TG0</v>
      </c>
      <c r="AM18" s="63" t="str">
        <f>Kringsjå!AM2</f>
        <v>TG0</v>
      </c>
      <c r="AN18" s="63" t="str">
        <f>Kringsjå!AN2</f>
        <v>TG0</v>
      </c>
      <c r="AO18" s="63" t="str">
        <f>Kringsjå!AO2</f>
        <v>TG0</v>
      </c>
      <c r="AP18" s="63" t="str">
        <f>Kringsjå!AP2</f>
        <v>TG0</v>
      </c>
      <c r="AQ18" s="63" t="str">
        <f>Kringsjå!AQ2</f>
        <v>TG0</v>
      </c>
      <c r="AR18" s="63" t="str">
        <f>Kringsjå!AR2</f>
        <v>TG0</v>
      </c>
      <c r="AS18" s="63" t="str">
        <f>Kringsjå!AS2</f>
        <v>TG0</v>
      </c>
      <c r="AT18" s="63" t="str">
        <f>Kringsjå!AT2</f>
        <v>TG0</v>
      </c>
      <c r="AU18" s="63" t="str">
        <f>Kringsjå!AU2</f>
        <v>TG0</v>
      </c>
      <c r="AV18" s="63" t="str">
        <f>Kringsjå!AV2</f>
        <v>TG0</v>
      </c>
      <c r="AW18" s="63" t="str">
        <f>Kringsjå!AW2</f>
        <v>TG0</v>
      </c>
      <c r="AX18" s="63" t="str">
        <f>Kringsjå!AX2</f>
        <v>TG0</v>
      </c>
      <c r="AY18" s="63" t="str">
        <f>Kringsjå!AY2</f>
        <v>TG0</v>
      </c>
      <c r="AZ18" s="63" t="str">
        <f>Kringsjå!AZ2</f>
        <v>TG0</v>
      </c>
      <c r="BA18" s="63" t="str">
        <f>Kringsjå!BA2</f>
        <v>TG0</v>
      </c>
      <c r="BB18" s="63" t="str">
        <f>Kringsjå!BB2</f>
        <v>TG0</v>
      </c>
      <c r="BC18" s="63" t="str">
        <f>Kringsjå!BC2</f>
        <v>TG0</v>
      </c>
      <c r="BD18" s="63" t="str">
        <f>Kringsjå!BD2</f>
        <v>TG0</v>
      </c>
      <c r="BE18" s="63" t="str">
        <f>Kringsjå!BE2</f>
        <v>TG0</v>
      </c>
      <c r="BF18" s="63" t="str">
        <f>Kringsjå!BF2</f>
        <v>TG1</v>
      </c>
      <c r="BG18" s="63" t="str">
        <f>Kringsjå!BG2</f>
        <v>TG0</v>
      </c>
      <c r="BH18" s="63" t="str">
        <f>Kringsjå!BH2</f>
        <v>TG2</v>
      </c>
      <c r="BI18" s="63" t="str">
        <f>Kringsjå!BI2</f>
        <v>TG0</v>
      </c>
      <c r="BJ18" s="63" t="str">
        <f>Kringsjå!BJ2</f>
        <v>TG0</v>
      </c>
      <c r="BK18" s="63" t="str">
        <f>Kringsjå!BK2</f>
        <v>TG0</v>
      </c>
      <c r="BL18" s="63" t="str">
        <f>Kringsjå!BL2</f>
        <v>TG0</v>
      </c>
      <c r="BM18" s="63" t="str">
        <f>Kringsjå!BM2</f>
        <v>TG0</v>
      </c>
      <c r="BN18" s="63" t="str">
        <f>Kringsjå!BN2</f>
        <v>TG0</v>
      </c>
      <c r="BO18" s="63" t="str">
        <f>Kringsjå!BO2</f>
        <v>TG0</v>
      </c>
      <c r="BP18" s="63" t="str">
        <f>Kringsjå!BP2</f>
        <v>TG0</v>
      </c>
      <c r="BQ18" s="63" t="str">
        <f>Kringsjå!BQ2</f>
        <v>TG0</v>
      </c>
      <c r="BR18" s="63" t="str">
        <f>Kringsjå!BR2</f>
        <v>TG0</v>
      </c>
      <c r="BS18" s="63" t="str">
        <f>Kringsjå!BS2</f>
        <v>TG0</v>
      </c>
      <c r="BT18" s="63" t="str">
        <f>Kringsjå!BT2</f>
        <v>TG0</v>
      </c>
      <c r="BU18" s="63" t="str">
        <f>Kringsjå!BU2</f>
        <v>TG0</v>
      </c>
      <c r="BV18" s="63" t="str">
        <f>Kringsjå!BV2</f>
        <v>TG0</v>
      </c>
      <c r="BW18" s="63" t="str">
        <f>Kringsjå!BW2</f>
        <v>TG0</v>
      </c>
    </row>
    <row r="19" spans="1:75" s="27" customFormat="1" ht="18.75" customHeight="1" x14ac:dyDescent="0.25">
      <c r="A19" s="31" t="str">
        <f>Krossen!A2</f>
        <v>Krossen skole</v>
      </c>
      <c r="B19" s="65" t="str">
        <f>Krossen!B2</f>
        <v>1.-7. trinn</v>
      </c>
      <c r="C19" s="22">
        <v>97</v>
      </c>
      <c r="D19" s="22">
        <f>Krossen!D2</f>
        <v>0</v>
      </c>
      <c r="E19" s="22">
        <f>Krossen!E2</f>
        <v>5007</v>
      </c>
      <c r="F19" s="66">
        <f>Krossen!F2</f>
        <v>19535</v>
      </c>
      <c r="G19" s="66">
        <f>Krossen!G2</f>
        <v>13175</v>
      </c>
      <c r="H19" s="66">
        <f>Krossen!H2</f>
        <v>13175</v>
      </c>
      <c r="I19" s="66">
        <f>Krossen!I2</f>
        <v>0</v>
      </c>
      <c r="J19" s="66">
        <f>Krossen!J2</f>
        <v>1962</v>
      </c>
      <c r="K19" s="22">
        <f>Krossen!K2</f>
        <v>2007</v>
      </c>
      <c r="L19" s="32" t="str">
        <f>Krossen!L2</f>
        <v>TG2</v>
      </c>
      <c r="M19" s="32" t="str">
        <f>Krossen!M2</f>
        <v>A</v>
      </c>
      <c r="N19" s="32" t="str">
        <f>Krossen!N2</f>
        <v>Nei</v>
      </c>
      <c r="O19" s="33">
        <f>Krossen!O2</f>
        <v>172.8</v>
      </c>
      <c r="P19" s="32">
        <f>Krossen!P2</f>
        <v>192</v>
      </c>
      <c r="Q19" s="78">
        <f>Krossen!Q2</f>
        <v>0.50520833333333337</v>
      </c>
      <c r="R19" s="61" t="str">
        <f>Krossen!R2</f>
        <v>God</v>
      </c>
      <c r="S19" s="22">
        <f>Krossen!S2</f>
        <v>96.875</v>
      </c>
      <c r="T19" s="32" t="str">
        <f>Krossen!T2</f>
        <v>↓</v>
      </c>
      <c r="U19" s="63" t="str">
        <f>Krossen!U2</f>
        <v>EG1</v>
      </c>
      <c r="V19" s="63" t="str">
        <f>Krossen!V2</f>
        <v>EG1</v>
      </c>
      <c r="W19" s="63" t="str">
        <f>Krossen!W2</f>
        <v>EG0</v>
      </c>
      <c r="X19" s="63" t="str">
        <f>Krossen!X2</f>
        <v>EG3</v>
      </c>
      <c r="Y19" s="63" t="str">
        <f>Krossen!Y2</f>
        <v>EG0</v>
      </c>
      <c r="Z19" s="63" t="str">
        <f>Krossen!Z2</f>
        <v>EG0</v>
      </c>
      <c r="AA19" s="63" t="str">
        <f>Krossen!AA2</f>
        <v>EG0</v>
      </c>
      <c r="AB19" s="63" t="str">
        <f>Krossen!AB2</f>
        <v>EG2</v>
      </c>
      <c r="AC19" s="63" t="str">
        <f>Krossen!AC2</f>
        <v>EG1</v>
      </c>
      <c r="AD19" s="63" t="str">
        <f>Krossen!AD2</f>
        <v>TG1</v>
      </c>
      <c r="AE19" s="63" t="str">
        <f>Krossen!AE2</f>
        <v>TG1</v>
      </c>
      <c r="AF19" s="63" t="str">
        <f>Krossen!AF2</f>
        <v>TG1</v>
      </c>
      <c r="AG19" s="63" t="str">
        <f>Krossen!AG2</f>
        <v>TG2</v>
      </c>
      <c r="AH19" s="63" t="str">
        <f>Krossen!AH2</f>
        <v>TG1</v>
      </c>
      <c r="AI19" s="63" t="str">
        <f>Krossen!AI2</f>
        <v>TG1</v>
      </c>
      <c r="AJ19" s="63" t="str">
        <f>Krossen!AJ2</f>
        <v>TG1</v>
      </c>
      <c r="AK19" s="63" t="str">
        <f>Krossen!AK2</f>
        <v>TG2</v>
      </c>
      <c r="AL19" s="63" t="str">
        <f>Krossen!AL2</f>
        <v>TG1</v>
      </c>
      <c r="AM19" s="63" t="str">
        <f>Krossen!AM2</f>
        <v>TG2</v>
      </c>
      <c r="AN19" s="63" t="str">
        <f>Krossen!AN2</f>
        <v>TG2</v>
      </c>
      <c r="AO19" s="63" t="str">
        <f>Krossen!AO2</f>
        <v>TG1</v>
      </c>
      <c r="AP19" s="63" t="str">
        <f>Krossen!AP2</f>
        <v>TG1</v>
      </c>
      <c r="AQ19" s="63" t="str">
        <f>Krossen!AQ2</f>
        <v>TG2</v>
      </c>
      <c r="AR19" s="63" t="str">
        <f>Krossen!AR2</f>
        <v>TG1</v>
      </c>
      <c r="AS19" s="63" t="str">
        <f>Krossen!AS2</f>
        <v>TG1</v>
      </c>
      <c r="AT19" s="63" t="str">
        <f>Krossen!AT2</f>
        <v>TG1</v>
      </c>
      <c r="AU19" s="63" t="str">
        <f>Krossen!AU2</f>
        <v>TG2</v>
      </c>
      <c r="AV19" s="63" t="str">
        <f>Krossen!AV2</f>
        <v>TG0</v>
      </c>
      <c r="AW19" s="63" t="str">
        <f>Krossen!AW2</f>
        <v>TG0</v>
      </c>
      <c r="AX19" s="63" t="str">
        <f>Krossen!AX2</f>
        <v>-</v>
      </c>
      <c r="AY19" s="63" t="str">
        <f>Krossen!AY2</f>
        <v>TG3</v>
      </c>
      <c r="AZ19" s="63" t="str">
        <f>Krossen!AZ2</f>
        <v>TG3</v>
      </c>
      <c r="BA19" s="63" t="str">
        <f>Krossen!BA2</f>
        <v>TG1</v>
      </c>
      <c r="BB19" s="63" t="str">
        <f>Krossen!BB2</f>
        <v>TG1</v>
      </c>
      <c r="BC19" s="63" t="str">
        <f>Krossen!BC2</f>
        <v>TG2</v>
      </c>
      <c r="BD19" s="63" t="str">
        <f>Krossen!BD2</f>
        <v>TG2</v>
      </c>
      <c r="BE19" s="63" t="str">
        <f>Krossen!BE2</f>
        <v>TG2</v>
      </c>
      <c r="BF19" s="63" t="str">
        <f>Krossen!BF2</f>
        <v>TG2</v>
      </c>
      <c r="BG19" s="63" t="str">
        <f>Krossen!BG2</f>
        <v>TG3</v>
      </c>
      <c r="BH19" s="63" t="str">
        <f>Krossen!BH2</f>
        <v>TG3</v>
      </c>
      <c r="BI19" s="63" t="str">
        <f>Krossen!BI2</f>
        <v>TG1</v>
      </c>
      <c r="BJ19" s="63" t="str">
        <f>Krossen!BJ2</f>
        <v>TG1</v>
      </c>
      <c r="BK19" s="63" t="str">
        <f>Krossen!BK2</f>
        <v>TG2</v>
      </c>
      <c r="BL19" s="63" t="str">
        <f>Krossen!BL2</f>
        <v>TG1</v>
      </c>
      <c r="BM19" s="63" t="str">
        <f>Krossen!BM2</f>
        <v>TG1</v>
      </c>
      <c r="BN19" s="63" t="str">
        <f>Krossen!BN2</f>
        <v>TG1</v>
      </c>
      <c r="BO19" s="63" t="str">
        <f>Krossen!BO2</f>
        <v>TG1</v>
      </c>
      <c r="BP19" s="63" t="str">
        <f>Krossen!BP2</f>
        <v>TG1</v>
      </c>
      <c r="BQ19" s="63" t="str">
        <f>Krossen!BQ2</f>
        <v>TG1</v>
      </c>
      <c r="BR19" s="63" t="str">
        <f>Krossen!BR2</f>
        <v>TG3</v>
      </c>
      <c r="BS19" s="63" t="str">
        <f>Krossen!BS2</f>
        <v>TG0</v>
      </c>
      <c r="BT19" s="63" t="str">
        <f>Krossen!BT2</f>
        <v>TG0</v>
      </c>
      <c r="BU19" s="63" t="str">
        <f>Krossen!BU2</f>
        <v>TG0</v>
      </c>
      <c r="BV19" s="63" t="str">
        <f>Krossen!BV2</f>
        <v>-</v>
      </c>
      <c r="BW19" s="63" t="str">
        <f>Krossen!BW2</f>
        <v>TG3</v>
      </c>
    </row>
    <row r="20" spans="1:75" s="27" customFormat="1" ht="18.75" customHeight="1" x14ac:dyDescent="0.25">
      <c r="A20" s="31" t="str">
        <f>Langenes!A2</f>
        <v>Langenes skole</v>
      </c>
      <c r="B20" s="65" t="str">
        <f>Langenes!B2</f>
        <v>1.-7. trinn</v>
      </c>
      <c r="C20" s="22">
        <v>227</v>
      </c>
      <c r="D20" s="22">
        <f>Langenes!D2</f>
        <v>0</v>
      </c>
      <c r="E20" s="22">
        <f>Langenes!E2</f>
        <v>4350</v>
      </c>
      <c r="F20" s="66">
        <f>Langenes!F2</f>
        <v>12380</v>
      </c>
      <c r="G20" s="66">
        <f>Langenes!G2</f>
        <v>12354</v>
      </c>
      <c r="H20" s="66">
        <f>Langenes!H2</f>
        <v>9034</v>
      </c>
      <c r="I20" s="66">
        <f>Langenes!I2</f>
        <v>3320</v>
      </c>
      <c r="J20" s="66">
        <f>Langenes!J2</f>
        <v>1976</v>
      </c>
      <c r="K20" s="22">
        <f>Langenes!K2</f>
        <v>1992</v>
      </c>
      <c r="L20" s="32" t="str">
        <f>Langenes!L2</f>
        <v>Nei</v>
      </c>
      <c r="M20" s="32" t="str">
        <f>Langenes!M2</f>
        <v>B</v>
      </c>
      <c r="N20" s="32" t="str">
        <f>Langenes!N2</f>
        <v>Nei</v>
      </c>
      <c r="O20" s="33">
        <f>Langenes!O2</f>
        <v>334.8</v>
      </c>
      <c r="P20" s="32">
        <f>Langenes!P2</f>
        <v>372</v>
      </c>
      <c r="Q20" s="78">
        <f>Langenes!Q2</f>
        <v>0.61021505376344087</v>
      </c>
      <c r="R20" s="61" t="str">
        <f>Langenes!R2</f>
        <v>God</v>
      </c>
      <c r="S20" s="22">
        <f>Langenes!S2</f>
        <v>54.422907488986787</v>
      </c>
      <c r="T20" s="32" t="str">
        <f>Langenes!T2</f>
        <v>→</v>
      </c>
      <c r="U20" s="63" t="str">
        <f>Langenes!U2</f>
        <v>EG0</v>
      </c>
      <c r="V20" s="63" t="str">
        <f>Langenes!V2</f>
        <v>EG0</v>
      </c>
      <c r="W20" s="63" t="str">
        <f>Langenes!W2</f>
        <v>EG0</v>
      </c>
      <c r="X20" s="63" t="str">
        <f>Langenes!X2</f>
        <v>EG1</v>
      </c>
      <c r="Y20" s="63" t="str">
        <f>Langenes!Y2</f>
        <v>EG1</v>
      </c>
      <c r="Z20" s="63" t="str">
        <f>Langenes!Z2</f>
        <v>EG0</v>
      </c>
      <c r="AA20" s="63" t="str">
        <f>Langenes!AA2</f>
        <v>EG1</v>
      </c>
      <c r="AB20" s="63" t="str">
        <f>Langenes!AB2</f>
        <v>EG2</v>
      </c>
      <c r="AC20" s="63" t="str">
        <f>Langenes!AC2</f>
        <v>EG1</v>
      </c>
      <c r="AD20" s="63" t="str">
        <f>Langenes!AD2</f>
        <v>TG2</v>
      </c>
      <c r="AE20" s="63" t="str">
        <f>Langenes!AE2</f>
        <v>TG0</v>
      </c>
      <c r="AF20" s="63" t="str">
        <f>Langenes!AF2</f>
        <v>TG1</v>
      </c>
      <c r="AG20" s="63" t="str">
        <f>Langenes!AG2</f>
        <v>TG3</v>
      </c>
      <c r="AH20" s="63" t="str">
        <f>Langenes!AH2</f>
        <v>TG3</v>
      </c>
      <c r="AI20" s="63" t="str">
        <f>Langenes!AI2</f>
        <v>TG2</v>
      </c>
      <c r="AJ20" s="63" t="str">
        <f>Langenes!AJ2</f>
        <v>TG3</v>
      </c>
      <c r="AK20" s="63" t="str">
        <f>Langenes!AK2</f>
        <v>TG2</v>
      </c>
      <c r="AL20" s="63" t="str">
        <f>Langenes!AL2</f>
        <v>TG2</v>
      </c>
      <c r="AM20" s="63" t="str">
        <f>Langenes!AM2</f>
        <v>TG2</v>
      </c>
      <c r="AN20" s="63" t="str">
        <f>Langenes!AN2</f>
        <v>TG2</v>
      </c>
      <c r="AO20" s="63" t="str">
        <f>Langenes!AO2</f>
        <v>-</v>
      </c>
      <c r="AP20" s="63" t="str">
        <f>Langenes!AP2</f>
        <v>TG2</v>
      </c>
      <c r="AQ20" s="63" t="str">
        <f>Langenes!AQ2</f>
        <v>TG2</v>
      </c>
      <c r="AR20" s="63" t="str">
        <f>Langenes!AR2</f>
        <v>TG2</v>
      </c>
      <c r="AS20" s="63" t="str">
        <f>Langenes!AS2</f>
        <v>TG2</v>
      </c>
      <c r="AT20" s="63" t="str">
        <f>Langenes!AT2</f>
        <v>TG1</v>
      </c>
      <c r="AU20" s="63" t="str">
        <f>Langenes!AU2</f>
        <v>TG2</v>
      </c>
      <c r="AV20" s="63" t="str">
        <f>Langenes!AV2</f>
        <v>TG2</v>
      </c>
      <c r="AW20" s="63" t="str">
        <f>Langenes!AW2</f>
        <v>TG2</v>
      </c>
      <c r="AX20" s="63" t="str">
        <f>Langenes!AX2</f>
        <v>TG2</v>
      </c>
      <c r="AY20" s="63" t="str">
        <f>Langenes!AY2</f>
        <v>TG1</v>
      </c>
      <c r="AZ20" s="63" t="str">
        <f>Langenes!AZ2</f>
        <v>TG1</v>
      </c>
      <c r="BA20" s="63" t="str">
        <f>Langenes!BA2</f>
        <v>-</v>
      </c>
      <c r="BB20" s="63" t="str">
        <f>Langenes!BB2</f>
        <v>TG2</v>
      </c>
      <c r="BC20" s="63" t="str">
        <f>Langenes!BC2</f>
        <v>TG1</v>
      </c>
      <c r="BD20" s="63" t="str">
        <f>Langenes!BD2</f>
        <v>TG1</v>
      </c>
      <c r="BE20" s="63" t="str">
        <f>Langenes!BE2</f>
        <v>TG1</v>
      </c>
      <c r="BF20" s="63" t="str">
        <f>Langenes!BF2</f>
        <v>TG1</v>
      </c>
      <c r="BG20" s="63" t="str">
        <f>Langenes!BG2</f>
        <v>TG1</v>
      </c>
      <c r="BH20" s="63" t="str">
        <f>Langenes!BH2</f>
        <v>TG1</v>
      </c>
      <c r="BI20" s="63" t="str">
        <f>Langenes!BI2</f>
        <v>TG2</v>
      </c>
      <c r="BJ20" s="63" t="str">
        <f>Langenes!BJ2</f>
        <v>TG2</v>
      </c>
      <c r="BK20" s="63" t="str">
        <f>Langenes!BK2</f>
        <v>-</v>
      </c>
      <c r="BL20" s="63" t="str">
        <f>Langenes!BL2</f>
        <v>TG3</v>
      </c>
      <c r="BM20" s="63" t="str">
        <f>Langenes!BM2</f>
        <v>TG2</v>
      </c>
      <c r="BN20" s="63" t="str">
        <f>Langenes!BN2</f>
        <v>TG3</v>
      </c>
      <c r="BO20" s="63" t="str">
        <f>Langenes!BO2</f>
        <v>TG3</v>
      </c>
      <c r="BP20" s="63" t="str">
        <f>Langenes!BP2</f>
        <v>TG2</v>
      </c>
      <c r="BQ20" s="63" t="str">
        <f>Langenes!BQ2</f>
        <v>TG2</v>
      </c>
      <c r="BR20" s="63" t="str">
        <f>Langenes!BR2</f>
        <v>TG2</v>
      </c>
      <c r="BS20" s="63" t="str">
        <f>Langenes!BS2</f>
        <v>TG2</v>
      </c>
      <c r="BT20" s="63" t="str">
        <f>Langenes!BT2</f>
        <v>TG3</v>
      </c>
      <c r="BU20" s="63" t="str">
        <f>Langenes!BU2</f>
        <v>TG3</v>
      </c>
      <c r="BV20" s="63" t="str">
        <f>Langenes!BV2</f>
        <v>TG3</v>
      </c>
      <c r="BW20" s="63" t="str">
        <f>Langenes!BW2</f>
        <v>TG1</v>
      </c>
    </row>
    <row r="21" spans="1:75" s="27" customFormat="1" ht="18.75" customHeight="1" x14ac:dyDescent="0.25">
      <c r="A21" s="31" t="str">
        <f>Lindebøskauen!A2</f>
        <v>Lindebøskauen skole</v>
      </c>
      <c r="B21" s="65" t="str">
        <f>Lindebøskauen!B2</f>
        <v>8.-10. trinn</v>
      </c>
      <c r="C21" s="22">
        <v>190</v>
      </c>
      <c r="D21" s="22">
        <f>Lindebøskauen!D2</f>
        <v>0</v>
      </c>
      <c r="E21" s="22">
        <f>Lindebøskauen!E2</f>
        <v>3986</v>
      </c>
      <c r="F21" s="66">
        <f>Lindebøskauen!F2</f>
        <v>14788</v>
      </c>
      <c r="G21" s="66">
        <f>Lindebøskauen!G2</f>
        <v>5910</v>
      </c>
      <c r="H21" s="66">
        <f>Lindebøskauen!H2</f>
        <v>4070</v>
      </c>
      <c r="I21" s="66">
        <f>Lindebøskauen!I2</f>
        <v>1840</v>
      </c>
      <c r="J21" s="66">
        <f>Lindebøskauen!J2</f>
        <v>1997</v>
      </c>
      <c r="K21" s="22">
        <f>Lindebøskauen!K2</f>
        <v>2008</v>
      </c>
      <c r="L21" s="32" t="str">
        <f>Lindebøskauen!L2</f>
        <v>Nei</v>
      </c>
      <c r="M21" s="32" t="str">
        <f>Lindebøskauen!M2</f>
        <v>A</v>
      </c>
      <c r="N21" s="32" t="str">
        <f>Lindebøskauen!N2</f>
        <v>Nei</v>
      </c>
      <c r="O21" s="33">
        <f>Lindebøskauen!O2</f>
        <v>135.9</v>
      </c>
      <c r="P21" s="32">
        <f>Lindebøskauen!P2</f>
        <v>151</v>
      </c>
      <c r="Q21" s="78">
        <f>Lindebøskauen!Q2</f>
        <v>1.2582781456953642</v>
      </c>
      <c r="R21" s="61" t="str">
        <f>Lindebøskauen!R2</f>
        <v>God</v>
      </c>
      <c r="S21" s="22">
        <f>Lindebøskauen!S2</f>
        <v>31.105263157894736</v>
      </c>
      <c r="T21" s="32" t="str">
        <f>Lindebøskauen!T2</f>
        <v>↓</v>
      </c>
      <c r="U21" s="63" t="str">
        <f>Lindebøskauen!U2</f>
        <v>EG1</v>
      </c>
      <c r="V21" s="63" t="str">
        <f>Lindebøskauen!V2</f>
        <v>EG1</v>
      </c>
      <c r="W21" s="63" t="str">
        <f>Lindebøskauen!W2</f>
        <v>EG0</v>
      </c>
      <c r="X21" s="63" t="str">
        <f>Lindebøskauen!X2</f>
        <v>EG2</v>
      </c>
      <c r="Y21" s="63" t="str">
        <f>Lindebøskauen!Y2</f>
        <v>EG3</v>
      </c>
      <c r="Z21" s="63" t="str">
        <f>Lindebøskauen!Z2</f>
        <v>EG0</v>
      </c>
      <c r="AA21" s="63" t="str">
        <f>Lindebøskauen!AA2</f>
        <v>EG3</v>
      </c>
      <c r="AB21" s="63" t="str">
        <f>Lindebøskauen!AB2</f>
        <v>EG2</v>
      </c>
      <c r="AC21" s="63" t="str">
        <f>Lindebøskauen!AC2</f>
        <v>EG2</v>
      </c>
      <c r="AD21" s="63" t="str">
        <f>Lindebøskauen!AD2</f>
        <v>TG1</v>
      </c>
      <c r="AE21" s="63" t="str">
        <f>Lindebøskauen!AE2</f>
        <v>TG1</v>
      </c>
      <c r="AF21" s="63" t="str">
        <f>Lindebøskauen!AF2</f>
        <v>TG1</v>
      </c>
      <c r="AG21" s="63" t="str">
        <f>Lindebøskauen!AG2</f>
        <v>TG1</v>
      </c>
      <c r="AH21" s="63" t="str">
        <f>Lindebøskauen!AH2</f>
        <v>TG1</v>
      </c>
      <c r="AI21" s="63" t="str">
        <f>Lindebøskauen!AI2</f>
        <v>TG1</v>
      </c>
      <c r="AJ21" s="63" t="str">
        <f>Lindebøskauen!AJ2</f>
        <v>TG1</v>
      </c>
      <c r="AK21" s="63" t="str">
        <f>Lindebøskauen!AK2</f>
        <v>TG0</v>
      </c>
      <c r="AL21" s="63" t="str">
        <f>Lindebøskauen!AL2</f>
        <v>TG1</v>
      </c>
      <c r="AM21" s="63" t="str">
        <f>Lindebøskauen!AM2</f>
        <v>TG1</v>
      </c>
      <c r="AN21" s="63" t="str">
        <f>Lindebøskauen!AN2</f>
        <v>TG1</v>
      </c>
      <c r="AO21" s="63" t="str">
        <f>Lindebøskauen!AO2</f>
        <v>TG2</v>
      </c>
      <c r="AP21" s="63" t="str">
        <f>Lindebøskauen!AP2</f>
        <v>TG1</v>
      </c>
      <c r="AQ21" s="63" t="str">
        <f>Lindebøskauen!AQ2</f>
        <v>TG1</v>
      </c>
      <c r="AR21" s="63" t="str">
        <f>Lindebøskauen!AR2</f>
        <v>TG1</v>
      </c>
      <c r="AS21" s="63" t="str">
        <f>Lindebøskauen!AS2</f>
        <v>TG1</v>
      </c>
      <c r="AT21" s="63" t="str">
        <f>Lindebøskauen!AT2</f>
        <v>TG1</v>
      </c>
      <c r="AU21" s="63" t="str">
        <f>Lindebøskauen!AU2</f>
        <v>TG1</v>
      </c>
      <c r="AV21" s="63" t="str">
        <f>Lindebøskauen!AV2</f>
        <v>TG1</v>
      </c>
      <c r="AW21" s="63" t="str">
        <f>Lindebøskauen!AW2</f>
        <v>TG0</v>
      </c>
      <c r="AX21" s="63" t="str">
        <f>Lindebøskauen!AX2</f>
        <v>TG2</v>
      </c>
      <c r="AY21" s="63" t="str">
        <f>Lindebøskauen!AY2</f>
        <v>TG1</v>
      </c>
      <c r="AZ21" s="63" t="str">
        <f>Lindebøskauen!AZ2</f>
        <v>TG1</v>
      </c>
      <c r="BA21" s="63" t="str">
        <f>Lindebøskauen!BA2</f>
        <v>TG1</v>
      </c>
      <c r="BB21" s="63" t="str">
        <f>Lindebøskauen!BB2</f>
        <v>TG1</v>
      </c>
      <c r="BC21" s="63" t="str">
        <f>Lindebøskauen!BC2</f>
        <v>TG3</v>
      </c>
      <c r="BD21" s="63" t="str">
        <f>Lindebøskauen!BD2</f>
        <v>TG3</v>
      </c>
      <c r="BE21" s="63" t="str">
        <f>Lindebøskauen!BE2</f>
        <v>TG1</v>
      </c>
      <c r="BF21" s="63" t="str">
        <f>Lindebøskauen!BF2</f>
        <v>TG1</v>
      </c>
      <c r="BG21" s="63" t="str">
        <f>Lindebøskauen!BG2</f>
        <v>TG1</v>
      </c>
      <c r="BH21" s="63" t="str">
        <f>Lindebøskauen!BH2</f>
        <v>TG2</v>
      </c>
      <c r="BI21" s="63" t="str">
        <f>Lindebøskauen!BI2</f>
        <v>TG1</v>
      </c>
      <c r="BJ21" s="63" t="str">
        <f>Lindebøskauen!BJ2</f>
        <v>TG2</v>
      </c>
      <c r="BK21" s="63" t="str">
        <f>Lindebøskauen!BK2</f>
        <v>TG1</v>
      </c>
      <c r="BL21" s="63" t="str">
        <f>Lindebøskauen!BL2</f>
        <v>TG2</v>
      </c>
      <c r="BM21" s="63" t="str">
        <f>Lindebøskauen!BM2</f>
        <v>TG2</v>
      </c>
      <c r="BN21" s="63" t="str">
        <f>Lindebøskauen!BN2</f>
        <v>TG3</v>
      </c>
      <c r="BO21" s="63" t="str">
        <f>Lindebøskauen!BO2</f>
        <v>TG3</v>
      </c>
      <c r="BP21" s="63" t="str">
        <f>Lindebøskauen!BP2</f>
        <v>TG3</v>
      </c>
      <c r="BQ21" s="63" t="str">
        <f>Lindebøskauen!BQ2</f>
        <v>TG2</v>
      </c>
      <c r="BR21" s="63" t="str">
        <f>Lindebøskauen!BR2</f>
        <v>TG2</v>
      </c>
      <c r="BS21" s="63" t="str">
        <f>Lindebøskauen!BS2</f>
        <v>TG2</v>
      </c>
      <c r="BT21" s="63" t="str">
        <f>Lindebøskauen!BT2</f>
        <v>TG3</v>
      </c>
      <c r="BU21" s="63" t="str">
        <f>Lindebøskauen!BU2</f>
        <v>TG1</v>
      </c>
      <c r="BV21" s="63" t="str">
        <f>Lindebøskauen!BV2</f>
        <v>-</v>
      </c>
      <c r="BW21" s="63" t="str">
        <f>Lindebøskauen!BW2</f>
        <v>TG3</v>
      </c>
    </row>
    <row r="22" spans="1:75" s="27" customFormat="1" ht="18.75" customHeight="1" x14ac:dyDescent="0.25">
      <c r="A22" s="31" t="str">
        <f>Lovisenlund!A2</f>
        <v>Lovisenlund skole</v>
      </c>
      <c r="B22" s="65" t="str">
        <f>Lovisenlund!B2</f>
        <v>1.-7. trinn</v>
      </c>
      <c r="C22" s="22">
        <v>449</v>
      </c>
      <c r="D22" s="22">
        <f>Lovisenlund!D2</f>
        <v>0</v>
      </c>
      <c r="E22" s="22">
        <f>Lovisenlund!E2</f>
        <v>6163</v>
      </c>
      <c r="F22" s="66">
        <f>Lovisenlund!F2</f>
        <v>19112</v>
      </c>
      <c r="G22" s="66">
        <f>Lovisenlund!G2</f>
        <v>14700</v>
      </c>
      <c r="H22" s="66">
        <f>Lovisenlund!H2</f>
        <v>14700</v>
      </c>
      <c r="I22" s="66">
        <f>Lovisenlund!I2</f>
        <v>0</v>
      </c>
      <c r="J22" s="66">
        <f>Lovisenlund!J2</f>
        <v>1950</v>
      </c>
      <c r="K22" s="22">
        <f>Lovisenlund!K2</f>
        <v>2005</v>
      </c>
      <c r="L22" s="32" t="str">
        <f>Lovisenlund!L2</f>
        <v>Nei</v>
      </c>
      <c r="M22" s="32" t="str">
        <f>Lovisenlund!M2</f>
        <v>A</v>
      </c>
      <c r="N22" s="32" t="str">
        <f>Lovisenlund!N2</f>
        <v>Nei</v>
      </c>
      <c r="O22" s="33">
        <f>Lovisenlund!O2</f>
        <v>531.9</v>
      </c>
      <c r="P22" s="32">
        <f>Lovisenlund!P2</f>
        <v>591</v>
      </c>
      <c r="Q22" s="78">
        <f>Lovisenlund!Q2</f>
        <v>0.75972927241962773</v>
      </c>
      <c r="R22" s="61" t="str">
        <f>Lovisenlund!R2</f>
        <v>God</v>
      </c>
      <c r="S22" s="22">
        <f>Lovisenlund!S2</f>
        <v>32.739420935412028</v>
      </c>
      <c r="T22" s="32" t="str">
        <f>Lovisenlund!T2</f>
        <v>↓</v>
      </c>
      <c r="U22" s="63" t="str">
        <f>Lovisenlund!U2</f>
        <v>EG1</v>
      </c>
      <c r="V22" s="63" t="str">
        <f>Lovisenlund!V2</f>
        <v>EG1</v>
      </c>
      <c r="W22" s="63" t="str">
        <f>Lovisenlund!W2</f>
        <v>EG0</v>
      </c>
      <c r="X22" s="63" t="str">
        <f>Lovisenlund!X2</f>
        <v>EG1</v>
      </c>
      <c r="Y22" s="63" t="str">
        <f>Lovisenlund!Y2</f>
        <v>EG1</v>
      </c>
      <c r="Z22" s="63" t="str">
        <f>Lovisenlund!Z2</f>
        <v>EG1</v>
      </c>
      <c r="AA22" s="63" t="str">
        <f>Lovisenlund!AA2</f>
        <v>EG1</v>
      </c>
      <c r="AB22" s="63" t="str">
        <f>Lovisenlund!AB2</f>
        <v>EG1</v>
      </c>
      <c r="AC22" s="63" t="str">
        <f>Lovisenlund!AC2</f>
        <v>EG1</v>
      </c>
      <c r="AD22" s="63" t="str">
        <f>Lovisenlund!AD2</f>
        <v>TG2</v>
      </c>
      <c r="AE22" s="63" t="str">
        <f>Lovisenlund!AE2</f>
        <v>TG3</v>
      </c>
      <c r="AF22" s="63" t="str">
        <f>Lovisenlund!AF2</f>
        <v>TG2</v>
      </c>
      <c r="AG22" s="63" t="str">
        <f>Lovisenlund!AG2</f>
        <v>TG2</v>
      </c>
      <c r="AH22" s="63" t="str">
        <f>Lovisenlund!AH2</f>
        <v>TG2</v>
      </c>
      <c r="AI22" s="63" t="str">
        <f>Lovisenlund!AI2</f>
        <v>TG1</v>
      </c>
      <c r="AJ22" s="63" t="str">
        <f>Lovisenlund!AJ2</f>
        <v>TG1</v>
      </c>
      <c r="AK22" s="63" t="str">
        <f>Lovisenlund!AK2</f>
        <v>TG2</v>
      </c>
      <c r="AL22" s="63" t="str">
        <f>Lovisenlund!AL2</f>
        <v>TG3</v>
      </c>
      <c r="AM22" s="63" t="str">
        <f>Lovisenlund!AM2</f>
        <v>TG1</v>
      </c>
      <c r="AN22" s="63" t="str">
        <f>Lovisenlund!AN2</f>
        <v>TG1</v>
      </c>
      <c r="AO22" s="63" t="str">
        <f>Lovisenlund!AO2</f>
        <v>TG1</v>
      </c>
      <c r="AP22" s="63" t="str">
        <f>Lovisenlund!AP2</f>
        <v>TG1</v>
      </c>
      <c r="AQ22" s="63" t="str">
        <f>Lovisenlund!AQ2</f>
        <v>TG2</v>
      </c>
      <c r="AR22" s="63" t="str">
        <f>Lovisenlund!AR2</f>
        <v>TG1</v>
      </c>
      <c r="AS22" s="63" t="str">
        <f>Lovisenlund!AS2</f>
        <v>TG1</v>
      </c>
      <c r="AT22" s="63" t="str">
        <f>Lovisenlund!AT2</f>
        <v>TG1</v>
      </c>
      <c r="AU22" s="63" t="str">
        <f>Lovisenlund!AU2</f>
        <v>TG1</v>
      </c>
      <c r="AV22" s="63" t="str">
        <f>Lovisenlund!AV2</f>
        <v>TG1</v>
      </c>
      <c r="AW22" s="63" t="str">
        <f>Lovisenlund!AW2</f>
        <v>TG1</v>
      </c>
      <c r="AX22" s="63" t="str">
        <f>Lovisenlund!AX2</f>
        <v>TG1</v>
      </c>
      <c r="AY22" s="63" t="str">
        <f>Lovisenlund!AY2</f>
        <v>TG1</v>
      </c>
      <c r="AZ22" s="63" t="str">
        <f>Lovisenlund!AZ2</f>
        <v>TG1</v>
      </c>
      <c r="BA22" s="63" t="str">
        <f>Lovisenlund!BA2</f>
        <v>TG2</v>
      </c>
      <c r="BB22" s="63" t="str">
        <f>Lovisenlund!BB2</f>
        <v>TG2</v>
      </c>
      <c r="BC22" s="63" t="str">
        <f>Lovisenlund!BC2</f>
        <v>TG3</v>
      </c>
      <c r="BD22" s="63" t="str">
        <f>Lovisenlund!BD2</f>
        <v>TG3</v>
      </c>
      <c r="BE22" s="63" t="str">
        <f>Lovisenlund!BE2</f>
        <v>TG1</v>
      </c>
      <c r="BF22" s="63" t="str">
        <f>Lovisenlund!BF2</f>
        <v>TG2</v>
      </c>
      <c r="BG22" s="63" t="str">
        <f>Lovisenlund!BG2</f>
        <v>TG3</v>
      </c>
      <c r="BH22" s="63" t="str">
        <f>Lovisenlund!BH2</f>
        <v>TG1</v>
      </c>
      <c r="BI22" s="63" t="str">
        <f>Lovisenlund!BI2</f>
        <v>TG2</v>
      </c>
      <c r="BJ22" s="63" t="str">
        <f>Lovisenlund!BJ2</f>
        <v>TG3</v>
      </c>
      <c r="BK22" s="63" t="str">
        <f>Lovisenlund!BK2</f>
        <v>TG2</v>
      </c>
      <c r="BL22" s="63" t="str">
        <f>Lovisenlund!BL2</f>
        <v>TG3</v>
      </c>
      <c r="BM22" s="63" t="str">
        <f>Lovisenlund!BM2</f>
        <v>TG3</v>
      </c>
      <c r="BN22" s="63" t="str">
        <f>Lovisenlund!BN2</f>
        <v>TG3</v>
      </c>
      <c r="BO22" s="63" t="str">
        <f>Lovisenlund!BO2</f>
        <v>TG3</v>
      </c>
      <c r="BP22" s="63" t="str">
        <f>Lovisenlund!BP2</f>
        <v>TG3</v>
      </c>
      <c r="BQ22" s="63" t="str">
        <f>Lovisenlund!BQ2</f>
        <v>TG2</v>
      </c>
      <c r="BR22" s="63" t="str">
        <f>Lovisenlund!BR2</f>
        <v>TG3</v>
      </c>
      <c r="BS22" s="63" t="str">
        <f>Lovisenlund!BS2</f>
        <v>TG3</v>
      </c>
      <c r="BT22" s="63" t="str">
        <f>Lovisenlund!BT2</f>
        <v>TG3</v>
      </c>
      <c r="BU22" s="63" t="str">
        <f>Lovisenlund!BU2</f>
        <v>TG3</v>
      </c>
      <c r="BV22" s="63" t="str">
        <f>Lovisenlund!BV2</f>
        <v>TG3</v>
      </c>
      <c r="BW22" s="63" t="str">
        <f>Lovisenlund!BW2</f>
        <v>TG3</v>
      </c>
    </row>
    <row r="23" spans="1:75" s="27" customFormat="1" ht="18.75" customHeight="1" x14ac:dyDescent="0.25">
      <c r="A23" s="31" t="str">
        <f>Lunde!A2</f>
        <v>Lunde skole</v>
      </c>
      <c r="B23" s="65" t="str">
        <f>Lunde!B2</f>
        <v>1.-7. trinn</v>
      </c>
      <c r="C23" s="22">
        <v>387</v>
      </c>
      <c r="D23" s="22">
        <f>Lunde!D2</f>
        <v>0</v>
      </c>
      <c r="E23" s="22">
        <f>Lunde!E2</f>
        <v>5016</v>
      </c>
      <c r="F23" s="66">
        <f>Lunde!F2</f>
        <v>24457</v>
      </c>
      <c r="G23" s="66">
        <f>Lunde!G2</f>
        <v>11129</v>
      </c>
      <c r="H23" s="66">
        <f>Lunde!H2</f>
        <v>7579</v>
      </c>
      <c r="I23" s="66">
        <f>Lunde!I2</f>
        <v>3550</v>
      </c>
      <c r="J23" s="66">
        <f>Lunde!J2</f>
        <v>1965</v>
      </c>
      <c r="K23" s="22">
        <f>Lunde!K2</f>
        <v>2017</v>
      </c>
      <c r="L23" s="32" t="str">
        <f>Lunde!L2</f>
        <v>Nei</v>
      </c>
      <c r="M23" s="32" t="str">
        <f>Lunde!M2</f>
        <v>B</v>
      </c>
      <c r="N23" s="32" t="str">
        <f>Lunde!N2</f>
        <v>Nei</v>
      </c>
      <c r="O23" s="33">
        <f>Lunde!O2</f>
        <v>576</v>
      </c>
      <c r="P23" s="32">
        <f>Lunde!P2</f>
        <v>640</v>
      </c>
      <c r="Q23" s="78">
        <f>Lunde!Q2</f>
        <v>0.60468750000000004</v>
      </c>
      <c r="R23" s="61" t="str">
        <f>Lunde!R2</f>
        <v>God</v>
      </c>
      <c r="S23" s="22">
        <f>Lunde!S2</f>
        <v>28.757105943152453</v>
      </c>
      <c r="T23" s="32" t="str">
        <f>Lunde!T2</f>
        <v>↑</v>
      </c>
      <c r="U23" s="63" t="str">
        <f>Lunde!U2</f>
        <v>EG0</v>
      </c>
      <c r="V23" s="63" t="str">
        <f>Lunde!V2</f>
        <v>EG0</v>
      </c>
      <c r="W23" s="63" t="str">
        <f>Lunde!W2</f>
        <v>EG0</v>
      </c>
      <c r="X23" s="63" t="str">
        <f>Lunde!X2</f>
        <v>EG0</v>
      </c>
      <c r="Y23" s="63" t="str">
        <f>Lunde!Y2</f>
        <v>EG0</v>
      </c>
      <c r="Z23" s="63" t="str">
        <f>Lunde!Z2</f>
        <v>EG0</v>
      </c>
      <c r="AA23" s="63" t="str">
        <f>Lunde!AA2</f>
        <v>EG0</v>
      </c>
      <c r="AB23" s="63" t="str">
        <f>Lunde!AB2</f>
        <v>EG1</v>
      </c>
      <c r="AC23" s="63" t="str">
        <f>Lunde!AC2</f>
        <v>EG1</v>
      </c>
      <c r="AD23" s="63" t="str">
        <f>Lunde!AD2</f>
        <v>TG2</v>
      </c>
      <c r="AE23" s="63" t="str">
        <f>Lunde!AE2</f>
        <v>TG1</v>
      </c>
      <c r="AF23" s="63" t="str">
        <f>Lunde!AF2</f>
        <v>TG2</v>
      </c>
      <c r="AG23" s="63" t="str">
        <f>Lunde!AG2</f>
        <v>TG2</v>
      </c>
      <c r="AH23" s="63" t="str">
        <f>Lunde!AH2</f>
        <v>TG2</v>
      </c>
      <c r="AI23" s="63" t="str">
        <f>Lunde!AI2</f>
        <v>TG1</v>
      </c>
      <c r="AJ23" s="63" t="str">
        <f>Lunde!AJ2</f>
        <v>TG2</v>
      </c>
      <c r="AK23" s="63" t="str">
        <f>Lunde!AK2</f>
        <v>TG1</v>
      </c>
      <c r="AL23" s="63" t="str">
        <f>Lunde!AL2</f>
        <v>TG2</v>
      </c>
      <c r="AM23" s="63" t="str">
        <f>Lunde!AM2</f>
        <v>TG1</v>
      </c>
      <c r="AN23" s="63" t="str">
        <f>Lunde!AN2</f>
        <v>TG2</v>
      </c>
      <c r="AO23" s="63" t="str">
        <f>Lunde!AO2</f>
        <v>TG0</v>
      </c>
      <c r="AP23" s="63" t="str">
        <f>Lunde!AP2</f>
        <v>TG1</v>
      </c>
      <c r="AQ23" s="63" t="str">
        <f>Lunde!AQ2</f>
        <v>TG2</v>
      </c>
      <c r="AR23" s="63" t="str">
        <f>Lunde!AR2</f>
        <v>TG1</v>
      </c>
      <c r="AS23" s="63" t="str">
        <f>Lunde!AS2</f>
        <v>TG1</v>
      </c>
      <c r="AT23" s="63" t="str">
        <f>Lunde!AT2</f>
        <v>TG0</v>
      </c>
      <c r="AU23" s="63" t="str">
        <f>Lunde!AU2</f>
        <v>TG2</v>
      </c>
      <c r="AV23" s="63" t="str">
        <f>Lunde!AV2</f>
        <v>TG1</v>
      </c>
      <c r="AW23" s="63" t="str">
        <f>Lunde!AW2</f>
        <v>TG1</v>
      </c>
      <c r="AX23" s="63" t="str">
        <f>Lunde!AX2</f>
        <v>TG2</v>
      </c>
      <c r="AY23" s="63" t="str">
        <f>Lunde!AY2</f>
        <v>TG1</v>
      </c>
      <c r="AZ23" s="63" t="str">
        <f>Lunde!AZ2</f>
        <v>TG1</v>
      </c>
      <c r="BA23" s="63" t="str">
        <f>Lunde!BA2</f>
        <v>TG1</v>
      </c>
      <c r="BB23" s="63" t="str">
        <f>Lunde!BB2</f>
        <v>TG1</v>
      </c>
      <c r="BC23" s="63" t="str">
        <f>Lunde!BC2</f>
        <v>TG1</v>
      </c>
      <c r="BD23" s="63" t="str">
        <f>Lunde!BD2</f>
        <v>TG1</v>
      </c>
      <c r="BE23" s="63" t="str">
        <f>Lunde!BE2</f>
        <v>TG1</v>
      </c>
      <c r="BF23" s="63" t="str">
        <f>Lunde!BF2</f>
        <v>TG1</v>
      </c>
      <c r="BG23" s="63" t="str">
        <f>Lunde!BG2</f>
        <v>TG1</v>
      </c>
      <c r="BH23" s="63" t="str">
        <f>Lunde!BH2</f>
        <v>TG1</v>
      </c>
      <c r="BI23" s="63" t="str">
        <f>Lunde!BI2</f>
        <v>TG1</v>
      </c>
      <c r="BJ23" s="63" t="str">
        <f>Lunde!BJ2</f>
        <v>TG2</v>
      </c>
      <c r="BK23" s="63" t="str">
        <f>Lunde!BK2</f>
        <v>TG1</v>
      </c>
      <c r="BL23" s="63" t="str">
        <f>Lunde!BL2</f>
        <v>TG3</v>
      </c>
      <c r="BM23" s="63" t="str">
        <f>Lunde!BM2</f>
        <v>TG3</v>
      </c>
      <c r="BN23" s="63" t="str">
        <f>Lunde!BN2</f>
        <v>TG1</v>
      </c>
      <c r="BO23" s="63" t="str">
        <f>Lunde!BO2</f>
        <v>TG3</v>
      </c>
      <c r="BP23" s="63" t="str">
        <f>Lunde!BP2</f>
        <v>TG3</v>
      </c>
      <c r="BQ23" s="63" t="str">
        <f>Lunde!BQ2</f>
        <v>TG2</v>
      </c>
      <c r="BR23" s="63" t="str">
        <f>Lunde!BR2</f>
        <v>TG2</v>
      </c>
      <c r="BS23" s="63" t="str">
        <f>Lunde!BS2</f>
        <v>TG3</v>
      </c>
      <c r="BT23" s="63" t="str">
        <f>Lunde!BT2</f>
        <v>TG3</v>
      </c>
      <c r="BU23" s="63" t="str">
        <f>Lunde!BU2</f>
        <v>TG0</v>
      </c>
      <c r="BV23" s="63" t="str">
        <f>Lunde!BV2</f>
        <v>-</v>
      </c>
      <c r="BW23" s="63" t="str">
        <f>Lunde!BW2</f>
        <v>TG0</v>
      </c>
    </row>
    <row r="24" spans="1:75" s="27" customFormat="1" ht="18.75" customHeight="1" x14ac:dyDescent="0.25">
      <c r="A24" s="31" t="str">
        <f>Mosby!A2</f>
        <v>Mosby skole</v>
      </c>
      <c r="B24" s="65" t="str">
        <f>Mosby!B2</f>
        <v>1.-7. trinn</v>
      </c>
      <c r="C24" s="22">
        <v>217</v>
      </c>
      <c r="D24" s="22">
        <f>Mosby!D2</f>
        <v>0</v>
      </c>
      <c r="E24" s="22">
        <f>Mosby!E2</f>
        <v>4120</v>
      </c>
      <c r="F24" s="66">
        <f>Mosby!F2</f>
        <v>20572</v>
      </c>
      <c r="G24" s="66">
        <f>Mosby!G2</f>
        <v>12238</v>
      </c>
      <c r="H24" s="66">
        <f>Mosby!H2</f>
        <v>12238</v>
      </c>
      <c r="I24" s="66">
        <f>Mosby!I2</f>
        <v>0</v>
      </c>
      <c r="J24" s="66">
        <f>Mosby!J2</f>
        <v>2021</v>
      </c>
      <c r="K24" s="22" t="str">
        <f>Mosby!K2</f>
        <v>-</v>
      </c>
      <c r="L24" s="32" t="str">
        <f>Mosby!L2</f>
        <v>Nei</v>
      </c>
      <c r="M24" s="32" t="str">
        <f>Mosby!M2</f>
        <v>A</v>
      </c>
      <c r="N24" s="32" t="str">
        <f>Mosby!N2</f>
        <v>Nei</v>
      </c>
      <c r="O24" s="33">
        <f>Mosby!O2</f>
        <v>279.90000000000003</v>
      </c>
      <c r="P24" s="32">
        <f>Mosby!P2</f>
        <v>311</v>
      </c>
      <c r="Q24" s="78">
        <f>Mosby!Q2</f>
        <v>0.69774919614147912</v>
      </c>
      <c r="R24" s="61" t="str">
        <f>Mosby!R2</f>
        <v>God</v>
      </c>
      <c r="S24" s="22">
        <f>Mosby!S2</f>
        <v>56.396313364055302</v>
      </c>
      <c r="T24" s="32" t="str">
        <f>Mosby!T2</f>
        <v>↓</v>
      </c>
      <c r="U24" s="63" t="str">
        <f>Mosby!U2</f>
        <v>EG0</v>
      </c>
      <c r="V24" s="63" t="str">
        <f>Mosby!V2</f>
        <v>EG0</v>
      </c>
      <c r="W24" s="63" t="str">
        <f>Mosby!W2</f>
        <v>EG0</v>
      </c>
      <c r="X24" s="63" t="str">
        <f>Mosby!X2</f>
        <v>EG0</v>
      </c>
      <c r="Y24" s="63" t="str">
        <f>Mosby!Y2</f>
        <v>EG0</v>
      </c>
      <c r="Z24" s="63" t="str">
        <f>Mosby!Z2</f>
        <v>EG0</v>
      </c>
      <c r="AA24" s="63" t="str">
        <f>Mosby!AA2</f>
        <v>EG0</v>
      </c>
      <c r="AB24" s="63" t="str">
        <f>Mosby!AB2</f>
        <v>EG0</v>
      </c>
      <c r="AC24" s="63" t="str">
        <f>Mosby!AC2</f>
        <v>EG0</v>
      </c>
      <c r="AD24" s="63" t="str">
        <f>Mosby!AD2</f>
        <v>TG0</v>
      </c>
      <c r="AE24" s="63" t="str">
        <f>Mosby!AE2</f>
        <v>TG0</v>
      </c>
      <c r="AF24" s="63" t="str">
        <f>Mosby!AF2</f>
        <v>TG0</v>
      </c>
      <c r="AG24" s="63" t="str">
        <f>Mosby!AG2</f>
        <v>TG0</v>
      </c>
      <c r="AH24" s="63" t="str">
        <f>Mosby!AH2</f>
        <v>TG0</v>
      </c>
      <c r="AI24" s="63" t="str">
        <f>Mosby!AI2</f>
        <v>TG0</v>
      </c>
      <c r="AJ24" s="63" t="str">
        <f>Mosby!AJ2</f>
        <v>TG0</v>
      </c>
      <c r="AK24" s="63" t="str">
        <f>Mosby!AK2</f>
        <v>TG0</v>
      </c>
      <c r="AL24" s="63" t="str">
        <f>Mosby!AL2</f>
        <v>TG0</v>
      </c>
      <c r="AM24" s="63" t="str">
        <f>Mosby!AM2</f>
        <v>TG0</v>
      </c>
      <c r="AN24" s="63" t="str">
        <f>Mosby!AN2</f>
        <v>TG0</v>
      </c>
      <c r="AO24" s="63" t="str">
        <f>Mosby!AO2</f>
        <v>TG0</v>
      </c>
      <c r="AP24" s="63" t="str">
        <f>Mosby!AP2</f>
        <v>TG0</v>
      </c>
      <c r="AQ24" s="63" t="str">
        <f>Mosby!AQ2</f>
        <v>TG0</v>
      </c>
      <c r="AR24" s="63" t="str">
        <f>Mosby!AR2</f>
        <v>TG0</v>
      </c>
      <c r="AS24" s="63" t="str">
        <f>Mosby!AS2</f>
        <v>TG0</v>
      </c>
      <c r="AT24" s="63" t="str">
        <f>Mosby!AT2</f>
        <v>TG0</v>
      </c>
      <c r="AU24" s="63" t="str">
        <f>Mosby!AU2</f>
        <v>TG0</v>
      </c>
      <c r="AV24" s="63" t="str">
        <f>Mosby!AV2</f>
        <v>TG0</v>
      </c>
      <c r="AW24" s="63" t="str">
        <f>Mosby!AW2</f>
        <v>TG0</v>
      </c>
      <c r="AX24" s="63" t="str">
        <f>Mosby!AX2</f>
        <v>-</v>
      </c>
      <c r="AY24" s="63" t="str">
        <f>Mosby!AY2</f>
        <v>TG0</v>
      </c>
      <c r="AZ24" s="63" t="str">
        <f>Mosby!AZ2</f>
        <v>TG0</v>
      </c>
      <c r="BA24" s="63" t="str">
        <f>Mosby!BA2</f>
        <v>TG0</v>
      </c>
      <c r="BB24" s="63" t="str">
        <f>Mosby!BB2</f>
        <v>TG0</v>
      </c>
      <c r="BC24" s="63" t="str">
        <f>Mosby!BC2</f>
        <v>TG0</v>
      </c>
      <c r="BD24" s="63" t="str">
        <f>Mosby!BD2</f>
        <v>TG0</v>
      </c>
      <c r="BE24" s="63" t="str">
        <f>Mosby!BE2</f>
        <v>TG0</v>
      </c>
      <c r="BF24" s="63" t="str">
        <f>Mosby!BF2</f>
        <v>TG0</v>
      </c>
      <c r="BG24" s="63" t="str">
        <f>Mosby!BG2</f>
        <v>TG0</v>
      </c>
      <c r="BH24" s="63" t="str">
        <f>Mosby!BH2</f>
        <v>TG1</v>
      </c>
      <c r="BI24" s="63" t="str">
        <f>Mosby!BI2</f>
        <v>TG0</v>
      </c>
      <c r="BJ24" s="63" t="str">
        <f>Mosby!BJ2</f>
        <v>TG0</v>
      </c>
      <c r="BK24" s="63" t="str">
        <f>Mosby!BK2</f>
        <v>TG0</v>
      </c>
      <c r="BL24" s="63" t="str">
        <f>Mosby!BL2</f>
        <v>TG0</v>
      </c>
      <c r="BM24" s="63" t="str">
        <f>Mosby!BM2</f>
        <v>TG0</v>
      </c>
      <c r="BN24" s="63" t="str">
        <f>Mosby!BN2</f>
        <v>TG0</v>
      </c>
      <c r="BO24" s="63" t="str">
        <f>Mosby!BO2</f>
        <v>TG0</v>
      </c>
      <c r="BP24" s="63" t="str">
        <f>Mosby!BP2</f>
        <v>TG0</v>
      </c>
      <c r="BQ24" s="63" t="str">
        <f>Mosby!BQ2</f>
        <v>TG0</v>
      </c>
      <c r="BR24" s="63" t="str">
        <f>Mosby!BR2</f>
        <v>TG0</v>
      </c>
      <c r="BS24" s="63" t="str">
        <f>Mosby!BS2</f>
        <v>TG0</v>
      </c>
      <c r="BT24" s="63" t="str">
        <f>Mosby!BT2</f>
        <v>TG0</v>
      </c>
      <c r="BU24" s="63" t="str">
        <f>Mosby!BU2</f>
        <v>TG0</v>
      </c>
      <c r="BV24" s="63" t="str">
        <f>Mosby!BV2</f>
        <v>TG0</v>
      </c>
      <c r="BW24" s="63" t="str">
        <f>Mosby!BW2</f>
        <v>TG0</v>
      </c>
    </row>
    <row r="25" spans="1:75" s="27" customFormat="1" ht="18.75" customHeight="1" x14ac:dyDescent="0.25">
      <c r="A25" s="31" t="str">
        <f>Møvig!A2</f>
        <v>Møvig skole</v>
      </c>
      <c r="B25" s="65" t="str">
        <f>Møvig!B2</f>
        <v>8.-10. trinn</v>
      </c>
      <c r="C25" s="22">
        <v>303</v>
      </c>
      <c r="D25" s="22">
        <f>Møvig!D2</f>
        <v>0</v>
      </c>
      <c r="E25" s="22">
        <f>Møvig!E2</f>
        <v>5555</v>
      </c>
      <c r="F25" s="66">
        <f>Møvig!F2</f>
        <v>20906</v>
      </c>
      <c r="G25" s="66">
        <f>Møvig!G2</f>
        <v>11221</v>
      </c>
      <c r="H25" s="66">
        <f>Møvig!H2</f>
        <v>11221</v>
      </c>
      <c r="I25" s="66">
        <f>Møvig!I2</f>
        <v>0</v>
      </c>
      <c r="J25" s="66">
        <f>Møvig!J2</f>
        <v>1973</v>
      </c>
      <c r="K25" s="22">
        <f>Møvig!K2</f>
        <v>2005</v>
      </c>
      <c r="L25" s="32" t="str">
        <f>Møvig!L2</f>
        <v>Nei</v>
      </c>
      <c r="M25" s="32" t="str">
        <f>Møvig!M2</f>
        <v>B</v>
      </c>
      <c r="N25" s="32" t="str">
        <f>Møvig!N2</f>
        <v>Nei</v>
      </c>
      <c r="O25" s="33">
        <f>Møvig!O2</f>
        <v>289.8</v>
      </c>
      <c r="P25" s="32">
        <f>Møvig!P2</f>
        <v>322</v>
      </c>
      <c r="Q25" s="78">
        <f>Møvig!Q2</f>
        <v>0.94099378881987583</v>
      </c>
      <c r="R25" s="61" t="str">
        <f>Møvig!R2</f>
        <v>God</v>
      </c>
      <c r="S25" s="22">
        <f>Møvig!S2</f>
        <v>37.03300330033003</v>
      </c>
      <c r="T25" s="32" t="str">
        <f>Møvig!T2</f>
        <v>↓</v>
      </c>
      <c r="U25" s="63" t="str">
        <f>Møvig!U2</f>
        <v>EG1</v>
      </c>
      <c r="V25" s="63" t="str">
        <f>Møvig!V2</f>
        <v>EG1</v>
      </c>
      <c r="W25" s="63" t="str">
        <f>Møvig!W2</f>
        <v>EG0</v>
      </c>
      <c r="X25" s="63" t="str">
        <f>Møvig!X2</f>
        <v>EG1</v>
      </c>
      <c r="Y25" s="63" t="str">
        <f>Møvig!Y2</f>
        <v>EG0</v>
      </c>
      <c r="Z25" s="63" t="str">
        <f>Møvig!Z2</f>
        <v>EG0</v>
      </c>
      <c r="AA25" s="63" t="str">
        <f>Møvig!AA2</f>
        <v>EG0</v>
      </c>
      <c r="AB25" s="63" t="str">
        <f>Møvig!AB2</f>
        <v>EG1</v>
      </c>
      <c r="AC25" s="63" t="str">
        <f>Møvig!AC2</f>
        <v>EG1</v>
      </c>
      <c r="AD25" s="63" t="str">
        <f>Møvig!AD2</f>
        <v>TG2</v>
      </c>
      <c r="AE25" s="63" t="str">
        <f>Møvig!AE2</f>
        <v>TG2</v>
      </c>
      <c r="AF25" s="63" t="str">
        <f>Møvig!AF2</f>
        <v>TG2</v>
      </c>
      <c r="AG25" s="63" t="str">
        <f>Møvig!AG2</f>
        <v>TG3</v>
      </c>
      <c r="AH25" s="63" t="str">
        <f>Møvig!AH2</f>
        <v>TG3</v>
      </c>
      <c r="AI25" s="63" t="str">
        <f>Møvig!AI2</f>
        <v>TG2</v>
      </c>
      <c r="AJ25" s="63" t="str">
        <f>Møvig!AJ2</f>
        <v>TG2</v>
      </c>
      <c r="AK25" s="63" t="str">
        <f>Møvig!AK2</f>
        <v>TG2</v>
      </c>
      <c r="AL25" s="63" t="str">
        <f>Møvig!AL2</f>
        <v>TG1</v>
      </c>
      <c r="AM25" s="63" t="str">
        <f>Møvig!AM2</f>
        <v>TG2</v>
      </c>
      <c r="AN25" s="63" t="str">
        <f>Møvig!AN2</f>
        <v>TG2</v>
      </c>
      <c r="AO25" s="63" t="str">
        <f>Møvig!AO2</f>
        <v>TG2</v>
      </c>
      <c r="AP25" s="63" t="str">
        <f>Møvig!AP2</f>
        <v>TG2</v>
      </c>
      <c r="AQ25" s="63" t="str">
        <f>Møvig!AQ2</f>
        <v>TG2</v>
      </c>
      <c r="AR25" s="63" t="str">
        <f>Møvig!AR2</f>
        <v>TG2</v>
      </c>
      <c r="AS25" s="63" t="str">
        <f>Møvig!AS2</f>
        <v>TG2</v>
      </c>
      <c r="AT25" s="63" t="str">
        <f>Møvig!AT2</f>
        <v>TG1</v>
      </c>
      <c r="AU25" s="63" t="str">
        <f>Møvig!AU2</f>
        <v>TG2</v>
      </c>
      <c r="AV25" s="63" t="str">
        <f>Møvig!AV2</f>
        <v>TG3</v>
      </c>
      <c r="AW25" s="63" t="str">
        <f>Møvig!AW2</f>
        <v>TG0</v>
      </c>
      <c r="AX25" s="63" t="str">
        <f>Møvig!AX2</f>
        <v>-</v>
      </c>
      <c r="AY25" s="63" t="str">
        <f>Møvig!AY2</f>
        <v>TG3</v>
      </c>
      <c r="AZ25" s="63" t="str">
        <f>Møvig!AZ2</f>
        <v>TG3</v>
      </c>
      <c r="BA25" s="63" t="str">
        <f>Møvig!BA2</f>
        <v>TG1</v>
      </c>
      <c r="BB25" s="63" t="str">
        <f>Møvig!BB2</f>
        <v>TG2</v>
      </c>
      <c r="BC25" s="63" t="str">
        <f>Møvig!BC2</f>
        <v>TG2</v>
      </c>
      <c r="BD25" s="63" t="str">
        <f>Møvig!BD2</f>
        <v>TG2</v>
      </c>
      <c r="BE25" s="63" t="str">
        <f>Møvig!BE2</f>
        <v>TG2</v>
      </c>
      <c r="BF25" s="63" t="str">
        <f>Møvig!BF2</f>
        <v>TG1</v>
      </c>
      <c r="BG25" s="63" t="str">
        <f>Møvig!BG2</f>
        <v>TG1</v>
      </c>
      <c r="BH25" s="63" t="str">
        <f>Møvig!BH2</f>
        <v>TG2</v>
      </c>
      <c r="BI25" s="63" t="str">
        <f>Møvig!BI2</f>
        <v>TG1</v>
      </c>
      <c r="BJ25" s="63" t="str">
        <f>Møvig!BJ2</f>
        <v>TG2</v>
      </c>
      <c r="BK25" s="63" t="str">
        <f>Møvig!BK2</f>
        <v>TG1</v>
      </c>
      <c r="BL25" s="63" t="str">
        <f>Møvig!BL2</f>
        <v>TG3</v>
      </c>
      <c r="BM25" s="63" t="str">
        <f>Møvig!BM2</f>
        <v>TG2</v>
      </c>
      <c r="BN25" s="63" t="str">
        <f>Møvig!BN2</f>
        <v>TG3</v>
      </c>
      <c r="BO25" s="63" t="str">
        <f>Møvig!BO2</f>
        <v>TG3</v>
      </c>
      <c r="BP25" s="63" t="str">
        <f>Møvig!BP2</f>
        <v>TG2</v>
      </c>
      <c r="BQ25" s="63" t="str">
        <f>Møvig!BQ2</f>
        <v>TG3</v>
      </c>
      <c r="BR25" s="63" t="str">
        <f>Møvig!BR2</f>
        <v>TG2</v>
      </c>
      <c r="BS25" s="63" t="str">
        <f>Møvig!BS2</f>
        <v>TG1</v>
      </c>
      <c r="BT25" s="63" t="str">
        <f>Møvig!BT2</f>
        <v>TG3</v>
      </c>
      <c r="BU25" s="63" t="str">
        <f>Møvig!BU2</f>
        <v>TG3</v>
      </c>
      <c r="BV25" s="63" t="str">
        <f>Møvig!BV2</f>
        <v>-</v>
      </c>
      <c r="BW25" s="63" t="str">
        <f>Møvig!BW2</f>
        <v>TG1</v>
      </c>
    </row>
    <row r="26" spans="1:75" s="27" customFormat="1" ht="18.75" customHeight="1" x14ac:dyDescent="0.25">
      <c r="A26" s="31" t="str">
        <f>Nygård!A2</f>
        <v>Nygård skole</v>
      </c>
      <c r="B26" s="65" t="str">
        <f>Nygård!B2</f>
        <v>1.-7. trinn</v>
      </c>
      <c r="C26" s="22">
        <v>329</v>
      </c>
      <c r="D26" s="22">
        <f>Nygård!D2</f>
        <v>0</v>
      </c>
      <c r="E26" s="22">
        <f>Nygård!E2</f>
        <v>6004</v>
      </c>
      <c r="F26" s="66">
        <f>Nygård!F2</f>
        <v>30434</v>
      </c>
      <c r="G26" s="66">
        <f>Nygård!G2</f>
        <v>15180</v>
      </c>
      <c r="H26" s="66">
        <f>Nygård!H2</f>
        <v>15180</v>
      </c>
      <c r="I26" s="66">
        <f>Nygård!I2</f>
        <v>0</v>
      </c>
      <c r="J26" s="66">
        <f>Nygård!J2</f>
        <v>1923</v>
      </c>
      <c r="K26" s="22">
        <f>Nygård!K2</f>
        <v>2020</v>
      </c>
      <c r="L26" s="32" t="str">
        <f>Nygård!L2</f>
        <v>Nei</v>
      </c>
      <c r="M26" s="32" t="str">
        <f>Nygård!M2</f>
        <v>B</v>
      </c>
      <c r="N26" s="32" t="str">
        <f>Nygård!N2</f>
        <v>Nei</v>
      </c>
      <c r="O26" s="33">
        <f>Nygård!O2</f>
        <v>411.3</v>
      </c>
      <c r="P26" s="32">
        <f>Nygård!P2</f>
        <v>457</v>
      </c>
      <c r="Q26" s="78">
        <f>Nygård!Q2</f>
        <v>0.71991247264770242</v>
      </c>
      <c r="R26" s="61" t="str">
        <f>Nygård!R2</f>
        <v>God</v>
      </c>
      <c r="S26" s="22">
        <f>Nygård!S2</f>
        <v>46.139817629179333</v>
      </c>
      <c r="T26" s="32" t="str">
        <f>Nygård!T2</f>
        <v>→</v>
      </c>
      <c r="U26" s="63" t="str">
        <f>Nygård!U2</f>
        <v>EG1</v>
      </c>
      <c r="V26" s="63" t="str">
        <f>Nygård!V2</f>
        <v>EG1</v>
      </c>
      <c r="W26" s="63" t="str">
        <f>Nygård!W2</f>
        <v>EG0</v>
      </c>
      <c r="X26" s="63" t="str">
        <f>Nygård!X2</f>
        <v>EG2</v>
      </c>
      <c r="Y26" s="63" t="str">
        <f>Nygård!Y2</f>
        <v>EG0</v>
      </c>
      <c r="Z26" s="63" t="str">
        <f>Nygård!Z2</f>
        <v>EG0</v>
      </c>
      <c r="AA26" s="63" t="str">
        <f>Nygård!AA2</f>
        <v>EG0</v>
      </c>
      <c r="AB26" s="63" t="str">
        <f>Nygård!AB2</f>
        <v>EG1</v>
      </c>
      <c r="AC26" s="63" t="str">
        <f>Nygård!AC2</f>
        <v>EG1</v>
      </c>
      <c r="AD26" s="63" t="str">
        <f>Nygård!AD2</f>
        <v>TG2</v>
      </c>
      <c r="AE26" s="63" t="str">
        <f>Nygård!AE2</f>
        <v>TG2</v>
      </c>
      <c r="AF26" s="63" t="str">
        <f>Nygård!AF2</f>
        <v>TG1</v>
      </c>
      <c r="AG26" s="63" t="str">
        <f>Nygård!AG2</f>
        <v>TG2</v>
      </c>
      <c r="AH26" s="63" t="str">
        <f>Nygård!AH2</f>
        <v>TG2</v>
      </c>
      <c r="AI26" s="63" t="str">
        <f>Nygård!AI2</f>
        <v>TG1</v>
      </c>
      <c r="AJ26" s="63" t="str">
        <f>Nygård!AJ2</f>
        <v>TG1</v>
      </c>
      <c r="AK26" s="63" t="str">
        <f>Nygård!AK2</f>
        <v>TG3</v>
      </c>
      <c r="AL26" s="63" t="str">
        <f>Nygård!AL2</f>
        <v>TG1</v>
      </c>
      <c r="AM26" s="63" t="str">
        <f>Nygård!AM2</f>
        <v>TG2</v>
      </c>
      <c r="AN26" s="63" t="str">
        <f>Nygård!AN2</f>
        <v>TG2</v>
      </c>
      <c r="AO26" s="63" t="str">
        <f>Nygård!AO2</f>
        <v>TG0</v>
      </c>
      <c r="AP26" s="63" t="str">
        <f>Nygård!AP2</f>
        <v>TG1</v>
      </c>
      <c r="AQ26" s="63" t="str">
        <f>Nygård!AQ2</f>
        <v>TG2</v>
      </c>
      <c r="AR26" s="63" t="str">
        <f>Nygård!AR2</f>
        <v>TG1</v>
      </c>
      <c r="AS26" s="63" t="str">
        <f>Nygård!AS2</f>
        <v>TG1</v>
      </c>
      <c r="AT26" s="63" t="str">
        <f>Nygård!AT2</f>
        <v>TG1</v>
      </c>
      <c r="AU26" s="63" t="str">
        <f>Nygård!AU2</f>
        <v>TG1</v>
      </c>
      <c r="AV26" s="63" t="str">
        <f>Nygård!AV2</f>
        <v>TG1</v>
      </c>
      <c r="AW26" s="63" t="str">
        <f>Nygård!AW2</f>
        <v>TG0</v>
      </c>
      <c r="AX26" s="63" t="str">
        <f>Nygård!AX2</f>
        <v>TG2</v>
      </c>
      <c r="AY26" s="63" t="str">
        <f>Nygård!AY2</f>
        <v>TG2</v>
      </c>
      <c r="AZ26" s="63" t="str">
        <f>Nygård!AZ2</f>
        <v>TG2</v>
      </c>
      <c r="BA26" s="63" t="str">
        <f>Nygård!BA2</f>
        <v>TG1</v>
      </c>
      <c r="BB26" s="63" t="str">
        <f>Nygård!BB2</f>
        <v>TG2</v>
      </c>
      <c r="BC26" s="63" t="str">
        <f>Nygård!BC2</f>
        <v>TG0</v>
      </c>
      <c r="BD26" s="63" t="str">
        <f>Nygård!BD2</f>
        <v>TG0</v>
      </c>
      <c r="BE26" s="63" t="str">
        <f>Nygård!BE2</f>
        <v>TG0</v>
      </c>
      <c r="BF26" s="63" t="str">
        <f>Nygård!BF2</f>
        <v>TG2</v>
      </c>
      <c r="BG26" s="63" t="str">
        <f>Nygård!BG2</f>
        <v>TG3</v>
      </c>
      <c r="BH26" s="63" t="str">
        <f>Nygård!BH2</f>
        <v>TG2</v>
      </c>
      <c r="BI26" s="63" t="str">
        <f>Nygård!BI2</f>
        <v>TG1</v>
      </c>
      <c r="BJ26" s="63" t="str">
        <f>Nygård!BJ2</f>
        <v>TG2</v>
      </c>
      <c r="BK26" s="63" t="str">
        <f>Nygård!BK2</f>
        <v>TG1</v>
      </c>
      <c r="BL26" s="63" t="str">
        <f>Nygård!BL2</f>
        <v>TG0</v>
      </c>
      <c r="BM26" s="63" t="str">
        <f>Nygård!BM2</f>
        <v>TG3</v>
      </c>
      <c r="BN26" s="63" t="str">
        <f>Nygård!BN2</f>
        <v>TG3</v>
      </c>
      <c r="BO26" s="63" t="str">
        <f>Nygård!BO2</f>
        <v>TG2</v>
      </c>
      <c r="BP26" s="63" t="str">
        <f>Nygård!BP2</f>
        <v>TG3</v>
      </c>
      <c r="BQ26" s="63" t="str">
        <f>Nygård!BQ2</f>
        <v>TG2</v>
      </c>
      <c r="BR26" s="63" t="str">
        <f>Nygård!BR2</f>
        <v>TG1</v>
      </c>
      <c r="BS26" s="63" t="str">
        <f>Nygård!BS2</f>
        <v>TG1</v>
      </c>
      <c r="BT26" s="63" t="str">
        <f>Nygård!BT2</f>
        <v>TG0</v>
      </c>
      <c r="BU26" s="63" t="str">
        <f>Nygård!BU2</f>
        <v>TG0</v>
      </c>
      <c r="BV26" s="63" t="str">
        <f>Nygård!BV2</f>
        <v>TG3</v>
      </c>
      <c r="BW26" s="63" t="str">
        <f>Nygård!BW2</f>
        <v>TG0</v>
      </c>
    </row>
    <row r="27" spans="1:75" s="27" customFormat="1" ht="18.75" customHeight="1" x14ac:dyDescent="0.25">
      <c r="A27" s="31" t="str">
        <f>Oddemarka!A2</f>
        <v>Oddemarka skole</v>
      </c>
      <c r="B27" s="65" t="str">
        <f>Oddemarka!B2</f>
        <v>8.-10. trinn</v>
      </c>
      <c r="C27" s="22">
        <v>423</v>
      </c>
      <c r="D27" s="22">
        <f>Oddemarka!D2</f>
        <v>0</v>
      </c>
      <c r="E27" s="22">
        <f>Oddemarka!E2</f>
        <v>6296</v>
      </c>
      <c r="F27" s="66">
        <f>Oddemarka!F2</f>
        <v>16027</v>
      </c>
      <c r="G27" s="66">
        <f>Oddemarka!G2</f>
        <v>7634</v>
      </c>
      <c r="H27" s="66">
        <f>Oddemarka!H2</f>
        <v>7634</v>
      </c>
      <c r="I27" s="66">
        <f>Oddemarka!I2</f>
        <v>0</v>
      </c>
      <c r="J27" s="66">
        <f>Oddemarka!J2</f>
        <v>2001</v>
      </c>
      <c r="K27" s="22">
        <f>Oddemarka!K2</f>
        <v>2019</v>
      </c>
      <c r="L27" s="32" t="str">
        <f>Oddemarka!L2</f>
        <v>Nei</v>
      </c>
      <c r="M27" s="32" t="str">
        <f>Oddemarka!M2</f>
        <v>A</v>
      </c>
      <c r="N27" s="32" t="str">
        <f>Oddemarka!N2</f>
        <v>Nei</v>
      </c>
      <c r="O27" s="33">
        <f>Oddemarka!O2</f>
        <v>455.40000000000003</v>
      </c>
      <c r="P27" s="32">
        <f>Oddemarka!P2</f>
        <v>506</v>
      </c>
      <c r="Q27" s="78">
        <f>Oddemarka!Q2</f>
        <v>0.83596837944664026</v>
      </c>
      <c r="R27" s="61" t="str">
        <f>Oddemarka!R2</f>
        <v>For lite</v>
      </c>
      <c r="S27" s="22">
        <f>Oddemarka!S2</f>
        <v>18.047281323877069</v>
      </c>
      <c r="T27" s="32" t="str">
        <f>Oddemarka!T2</f>
        <v>→</v>
      </c>
      <c r="U27" s="63" t="str">
        <f>Oddemarka!U2</f>
        <v>EG0</v>
      </c>
      <c r="V27" s="63" t="str">
        <f>Oddemarka!V2</f>
        <v>EG0</v>
      </c>
      <c r="W27" s="63" t="str">
        <f>Oddemarka!W2</f>
        <v>EG0</v>
      </c>
      <c r="X27" s="63" t="str">
        <f>Oddemarka!X2</f>
        <v>EG0</v>
      </c>
      <c r="Y27" s="63" t="str">
        <f>Oddemarka!Y2</f>
        <v>EG0</v>
      </c>
      <c r="Z27" s="63" t="str">
        <f>Oddemarka!Z2</f>
        <v>EG0</v>
      </c>
      <c r="AA27" s="63" t="str">
        <f>Oddemarka!AA2</f>
        <v>EG0</v>
      </c>
      <c r="AB27" s="63" t="str">
        <f>Oddemarka!AB2</f>
        <v>EG1</v>
      </c>
      <c r="AC27" s="63" t="str">
        <f>Oddemarka!AC2</f>
        <v>EG0</v>
      </c>
      <c r="AD27" s="63" t="str">
        <f>Oddemarka!AD2</f>
        <v>TG1</v>
      </c>
      <c r="AE27" s="63" t="str">
        <f>Oddemarka!AE2</f>
        <v>TG1</v>
      </c>
      <c r="AF27" s="63" t="str">
        <f>Oddemarka!AF2</f>
        <v>TG1</v>
      </c>
      <c r="AG27" s="63" t="str">
        <f>Oddemarka!AG2</f>
        <v>TG1</v>
      </c>
      <c r="AH27" s="63" t="str">
        <f>Oddemarka!AH2</f>
        <v>TG1</v>
      </c>
      <c r="AI27" s="63" t="str">
        <f>Oddemarka!AI2</f>
        <v>TG1</v>
      </c>
      <c r="AJ27" s="63" t="str">
        <f>Oddemarka!AJ2</f>
        <v>TG2</v>
      </c>
      <c r="AK27" s="63" t="str">
        <f>Oddemarka!AK2</f>
        <v>TG1</v>
      </c>
      <c r="AL27" s="63" t="str">
        <f>Oddemarka!AL2</f>
        <v>TG2</v>
      </c>
      <c r="AM27" s="63" t="str">
        <f>Oddemarka!AM2</f>
        <v>TG1</v>
      </c>
      <c r="AN27" s="63" t="str">
        <f>Oddemarka!AN2</f>
        <v>TG1</v>
      </c>
      <c r="AO27" s="63" t="str">
        <f>Oddemarka!AO2</f>
        <v>TG1</v>
      </c>
      <c r="AP27" s="63" t="str">
        <f>Oddemarka!AP2</f>
        <v>TG1</v>
      </c>
      <c r="AQ27" s="63" t="str">
        <f>Oddemarka!AQ2</f>
        <v>TG0</v>
      </c>
      <c r="AR27" s="63" t="str">
        <f>Oddemarka!AR2</f>
        <v>TG1</v>
      </c>
      <c r="AS27" s="63" t="str">
        <f>Oddemarka!AS2</f>
        <v>TG1</v>
      </c>
      <c r="AT27" s="63" t="str">
        <f>Oddemarka!AT2</f>
        <v>TG1</v>
      </c>
      <c r="AU27" s="63" t="str">
        <f>Oddemarka!AU2</f>
        <v>TG1</v>
      </c>
      <c r="AV27" s="63" t="str">
        <f>Oddemarka!AV2</f>
        <v>TG1</v>
      </c>
      <c r="AW27" s="63" t="str">
        <f>Oddemarka!AW2</f>
        <v>TG1</v>
      </c>
      <c r="AX27" s="63" t="str">
        <f>Oddemarka!AX2</f>
        <v>TG1</v>
      </c>
      <c r="AY27" s="63" t="str">
        <f>Oddemarka!AY2</f>
        <v>TG1</v>
      </c>
      <c r="AZ27" s="63" t="str">
        <f>Oddemarka!AZ2</f>
        <v>TG1</v>
      </c>
      <c r="BA27" s="63" t="str">
        <f>Oddemarka!BA2</f>
        <v>TG1</v>
      </c>
      <c r="BB27" s="63" t="str">
        <f>Oddemarka!BB2</f>
        <v>TG1</v>
      </c>
      <c r="BC27" s="63" t="str">
        <f>Oddemarka!BC2</f>
        <v>TG1</v>
      </c>
      <c r="BD27" s="63" t="str">
        <f>Oddemarka!BD2</f>
        <v>TG1</v>
      </c>
      <c r="BE27" s="63" t="str">
        <f>Oddemarka!BE2</f>
        <v>TG0</v>
      </c>
      <c r="BF27" s="63" t="str">
        <f>Oddemarka!BF2</f>
        <v>TG1</v>
      </c>
      <c r="BG27" s="63" t="str">
        <f>Oddemarka!BG2</f>
        <v>TG1</v>
      </c>
      <c r="BH27" s="63" t="str">
        <f>Oddemarka!BH2</f>
        <v>TG1</v>
      </c>
      <c r="BI27" s="63" t="str">
        <f>Oddemarka!BI2</f>
        <v>TG1</v>
      </c>
      <c r="BJ27" s="63" t="str">
        <f>Oddemarka!BJ2</f>
        <v>TG1</v>
      </c>
      <c r="BK27" s="63" t="str">
        <f>Oddemarka!BK2</f>
        <v>TG1</v>
      </c>
      <c r="BL27" s="63" t="str">
        <f>Oddemarka!BL2</f>
        <v>TG1</v>
      </c>
      <c r="BM27" s="63" t="str">
        <f>Oddemarka!BM2</f>
        <v>TG1</v>
      </c>
      <c r="BN27" s="63" t="str">
        <f>Oddemarka!BN2</f>
        <v>TG1</v>
      </c>
      <c r="BO27" s="63" t="str">
        <f>Oddemarka!BO2</f>
        <v>TG2</v>
      </c>
      <c r="BP27" s="63" t="str">
        <f>Oddemarka!BP2</f>
        <v>TG2</v>
      </c>
      <c r="BQ27" s="63" t="str">
        <f>Oddemarka!BQ2</f>
        <v>TG1</v>
      </c>
      <c r="BR27" s="63" t="str">
        <f>Oddemarka!BR2</f>
        <v>TG2</v>
      </c>
      <c r="BS27" s="63" t="str">
        <f>Oddemarka!BS2</f>
        <v>TG1</v>
      </c>
      <c r="BT27" s="63" t="str">
        <f>Oddemarka!BT2</f>
        <v>TG3</v>
      </c>
      <c r="BU27" s="63" t="str">
        <f>Oddemarka!BU2</f>
        <v>TG3</v>
      </c>
      <c r="BV27" s="63" t="str">
        <f>Oddemarka!BV2</f>
        <v>TG3</v>
      </c>
      <c r="BW27" s="63" t="str">
        <f>Oddemarka!BW2</f>
        <v>TG1</v>
      </c>
    </row>
    <row r="28" spans="1:75" s="27" customFormat="1" ht="18.75" customHeight="1" x14ac:dyDescent="0.25">
      <c r="A28" s="31" t="str">
        <f>Presteheia!A2</f>
        <v>Presteheia skole</v>
      </c>
      <c r="B28" s="65" t="str">
        <f>Presteheia!B2</f>
        <v>1.-7. trinn</v>
      </c>
      <c r="C28" s="22">
        <v>375</v>
      </c>
      <c r="D28" s="22">
        <f>Presteheia!D2</f>
        <v>0</v>
      </c>
      <c r="E28" s="22">
        <f>Presteheia!E2</f>
        <v>4761</v>
      </c>
      <c r="F28" s="66">
        <f>Presteheia!F2</f>
        <v>23593</v>
      </c>
      <c r="G28" s="66">
        <f>Presteheia!G2</f>
        <v>15500</v>
      </c>
      <c r="H28" s="66">
        <f>Presteheia!H2</f>
        <v>13000</v>
      </c>
      <c r="I28" s="66">
        <f>Presteheia!I2</f>
        <v>2500</v>
      </c>
      <c r="J28" s="66">
        <f>Presteheia!J2</f>
        <v>1999</v>
      </c>
      <c r="K28" s="22" t="str">
        <f>Presteheia!K2</f>
        <v>Nei</v>
      </c>
      <c r="L28" s="32" t="str">
        <f>Presteheia!L2</f>
        <v>Nei</v>
      </c>
      <c r="M28" s="32" t="str">
        <f>Presteheia!M2</f>
        <v>B</v>
      </c>
      <c r="N28" s="32" t="str">
        <f>Presteheia!N2</f>
        <v>Nei</v>
      </c>
      <c r="O28" s="33">
        <f>Presteheia!O2</f>
        <v>397.8</v>
      </c>
      <c r="P28" s="32">
        <f>Presteheia!P2</f>
        <v>442</v>
      </c>
      <c r="Q28" s="78">
        <f>Presteheia!Q2</f>
        <v>0.84841628959276016</v>
      </c>
      <c r="R28" s="61" t="str">
        <f>Presteheia!R2</f>
        <v>God</v>
      </c>
      <c r="S28" s="22">
        <f>Presteheia!S2</f>
        <v>41.333333333333336</v>
      </c>
      <c r="T28" s="32" t="str">
        <f>Presteheia!T2</f>
        <v>↓</v>
      </c>
      <c r="U28" s="63" t="str">
        <f>Presteheia!U2</f>
        <v>EG0</v>
      </c>
      <c r="V28" s="63" t="str">
        <f>Presteheia!V2</f>
        <v>EG1</v>
      </c>
      <c r="W28" s="63" t="str">
        <f>Presteheia!W2</f>
        <v>EG0</v>
      </c>
      <c r="X28" s="63" t="str">
        <f>Presteheia!X2</f>
        <v>EG0</v>
      </c>
      <c r="Y28" s="63" t="str">
        <f>Presteheia!Y2</f>
        <v>EG0</v>
      </c>
      <c r="Z28" s="63" t="str">
        <f>Presteheia!Z2</f>
        <v>EG0</v>
      </c>
      <c r="AA28" s="63" t="str">
        <f>Presteheia!AA2</f>
        <v>EG0</v>
      </c>
      <c r="AB28" s="63" t="str">
        <f>Presteheia!AB2</f>
        <v>EG1</v>
      </c>
      <c r="AC28" s="63" t="str">
        <f>Presteheia!AC2</f>
        <v>EG1</v>
      </c>
      <c r="AD28" s="63" t="str">
        <f>Presteheia!AD2</f>
        <v>TG2</v>
      </c>
      <c r="AE28" s="63" t="str">
        <f>Presteheia!AE2</f>
        <v>TG2</v>
      </c>
      <c r="AF28" s="63" t="str">
        <f>Presteheia!AF2</f>
        <v>TG2</v>
      </c>
      <c r="AG28" s="63" t="str">
        <f>Presteheia!AG2</f>
        <v>TG1</v>
      </c>
      <c r="AH28" s="63" t="str">
        <f>Presteheia!AH2</f>
        <v>TG1</v>
      </c>
      <c r="AI28" s="63" t="str">
        <f>Presteheia!AI2</f>
        <v>TG1</v>
      </c>
      <c r="AJ28" s="63" t="str">
        <f>Presteheia!AJ2</f>
        <v>TG1</v>
      </c>
      <c r="AK28" s="63" t="str">
        <f>Presteheia!AK2</f>
        <v>TG2</v>
      </c>
      <c r="AL28" s="63" t="str">
        <f>Presteheia!AL2</f>
        <v>TG3</v>
      </c>
      <c r="AM28" s="63" t="str">
        <f>Presteheia!AM2</f>
        <v>TG2</v>
      </c>
      <c r="AN28" s="63" t="str">
        <f>Presteheia!AN2</f>
        <v>TG1</v>
      </c>
      <c r="AO28" s="63" t="str">
        <f>Presteheia!AO2</f>
        <v>TG2</v>
      </c>
      <c r="AP28" s="63" t="str">
        <f>Presteheia!AP2</f>
        <v>TG1</v>
      </c>
      <c r="AQ28" s="63" t="str">
        <f>Presteheia!AQ2</f>
        <v>TG2</v>
      </c>
      <c r="AR28" s="63" t="str">
        <f>Presteheia!AR2</f>
        <v>TG2</v>
      </c>
      <c r="AS28" s="63" t="str">
        <f>Presteheia!AS2</f>
        <v>TG2</v>
      </c>
      <c r="AT28" s="63" t="str">
        <f>Presteheia!AT2</f>
        <v>TG2</v>
      </c>
      <c r="AU28" s="63" t="str">
        <f>Presteheia!AU2</f>
        <v>TG1</v>
      </c>
      <c r="AV28" s="63" t="str">
        <f>Presteheia!AV2</f>
        <v>TG2</v>
      </c>
      <c r="AW28" s="63" t="str">
        <f>Presteheia!AW2</f>
        <v>TG2</v>
      </c>
      <c r="AX28" s="63" t="str">
        <f>Presteheia!AX2</f>
        <v>TG1</v>
      </c>
      <c r="AY28" s="63" t="str">
        <f>Presteheia!AY2</f>
        <v>TG2</v>
      </c>
      <c r="AZ28" s="63" t="str">
        <f>Presteheia!AZ2</f>
        <v>TG3</v>
      </c>
      <c r="BA28" s="63" t="str">
        <f>Presteheia!BA2</f>
        <v>TG1</v>
      </c>
      <c r="BB28" s="63" t="str">
        <f>Presteheia!BB2</f>
        <v>TG1</v>
      </c>
      <c r="BC28" s="63" t="str">
        <f>Presteheia!BC2</f>
        <v>TG2</v>
      </c>
      <c r="BD28" s="63" t="str">
        <f>Presteheia!BD2</f>
        <v>TG1</v>
      </c>
      <c r="BE28" s="63" t="str">
        <f>Presteheia!BE2</f>
        <v>TG2</v>
      </c>
      <c r="BF28" s="63" t="str">
        <f>Presteheia!BF2</f>
        <v>TG2</v>
      </c>
      <c r="BG28" s="63" t="str">
        <f>Presteheia!BG2</f>
        <v>TG1</v>
      </c>
      <c r="BH28" s="63" t="str">
        <f>Presteheia!BH2</f>
        <v>TG1</v>
      </c>
      <c r="BI28" s="63" t="str">
        <f>Presteheia!BI2</f>
        <v>TG2</v>
      </c>
      <c r="BJ28" s="63" t="str">
        <f>Presteheia!BJ2</f>
        <v>TG3</v>
      </c>
      <c r="BK28" s="63" t="str">
        <f>Presteheia!BK2</f>
        <v>TG3</v>
      </c>
      <c r="BL28" s="63" t="str">
        <f>Presteheia!BL2</f>
        <v>TG3</v>
      </c>
      <c r="BM28" s="63" t="str">
        <f>Presteheia!BM2</f>
        <v>TG3</v>
      </c>
      <c r="BN28" s="63" t="str">
        <f>Presteheia!BN2</f>
        <v>TG3</v>
      </c>
      <c r="BO28" s="63" t="str">
        <f>Presteheia!BO2</f>
        <v>TG3</v>
      </c>
      <c r="BP28" s="63" t="str">
        <f>Presteheia!BP2</f>
        <v>TG3</v>
      </c>
      <c r="BQ28" s="63" t="str">
        <f>Presteheia!BQ2</f>
        <v>TG3</v>
      </c>
      <c r="BR28" s="63" t="str">
        <f>Presteheia!BR2</f>
        <v>TG3</v>
      </c>
      <c r="BS28" s="63" t="str">
        <f>Presteheia!BS2</f>
        <v>TG2</v>
      </c>
      <c r="BT28" s="63" t="str">
        <f>Presteheia!BT2</f>
        <v>TG3</v>
      </c>
      <c r="BU28" s="63" t="str">
        <f>Presteheia!BU2</f>
        <v>TG2</v>
      </c>
      <c r="BV28" s="63" t="str">
        <f>Presteheia!BV2</f>
        <v>TG3</v>
      </c>
      <c r="BW28" s="63" t="str">
        <f>Presteheia!BW2</f>
        <v>TG3</v>
      </c>
    </row>
    <row r="29" spans="1:75" s="27" customFormat="1" ht="18.75" customHeight="1" x14ac:dyDescent="0.25">
      <c r="A29" s="31" t="str">
        <f>Rosseland!A2</f>
        <v>Rosseland skole</v>
      </c>
      <c r="B29" s="65" t="str">
        <f>Rosseland!B2</f>
        <v>1.-7. trinn</v>
      </c>
      <c r="C29" s="22">
        <v>105</v>
      </c>
      <c r="D29" s="22">
        <f>Rosseland!D2</f>
        <v>0</v>
      </c>
      <c r="E29" s="22">
        <f>Rosseland!E2</f>
        <v>2056</v>
      </c>
      <c r="F29" s="66">
        <f>Rosseland!F2</f>
        <v>9109</v>
      </c>
      <c r="G29" s="66">
        <f>Rosseland!G2</f>
        <v>6700</v>
      </c>
      <c r="H29" s="66">
        <f>Rosseland!H2</f>
        <v>6700</v>
      </c>
      <c r="I29" s="66">
        <f>Rosseland!I2</f>
        <v>0</v>
      </c>
      <c r="J29" s="66">
        <f>Rosseland!J2</f>
        <v>1972</v>
      </c>
      <c r="K29" s="22">
        <f>Rosseland!K2</f>
        <v>0</v>
      </c>
      <c r="L29" s="32" t="str">
        <f>Rosseland!L2</f>
        <v>TG2</v>
      </c>
      <c r="M29" s="32" t="str">
        <f>Rosseland!M2</f>
        <v>B</v>
      </c>
      <c r="N29" s="32" t="str">
        <f>Rosseland!N2</f>
        <v xml:space="preserve">Ja </v>
      </c>
      <c r="O29" s="33">
        <f>Rosseland!O2</f>
        <v>156.6</v>
      </c>
      <c r="P29" s="32">
        <f>Rosseland!P2</f>
        <v>174</v>
      </c>
      <c r="Q29" s="78">
        <f>Rosseland!Q2</f>
        <v>0.60344827586206895</v>
      </c>
      <c r="R29" s="61" t="str">
        <f>Rosseland!R2</f>
        <v>God</v>
      </c>
      <c r="S29" s="22">
        <f>Rosseland!S2</f>
        <v>63.80952380952381</v>
      </c>
      <c r="T29" s="32" t="str">
        <f>Rosseland!T2</f>
        <v>↓</v>
      </c>
      <c r="U29" s="63" t="str">
        <f>Rosseland!U2</f>
        <v>EG1</v>
      </c>
      <c r="V29" s="63" t="str">
        <f>Rosseland!V2</f>
        <v>EG0</v>
      </c>
      <c r="W29" s="63" t="str">
        <f>Rosseland!W2</f>
        <v>EG2</v>
      </c>
      <c r="X29" s="63" t="str">
        <f>Rosseland!X2</f>
        <v>EG1</v>
      </c>
      <c r="Y29" s="63" t="str">
        <f>Rosseland!Y2</f>
        <v>EG1</v>
      </c>
      <c r="Z29" s="63" t="str">
        <f>Rosseland!Z2</f>
        <v>EG1</v>
      </c>
      <c r="AA29" s="63" t="str">
        <f>Rosseland!AA2</f>
        <v>EG1</v>
      </c>
      <c r="AB29" s="63" t="str">
        <f>Rosseland!AB2</f>
        <v>EG1</v>
      </c>
      <c r="AC29" s="63" t="str">
        <f>Rosseland!AC2</f>
        <v>EG1</v>
      </c>
      <c r="AD29" s="63" t="str">
        <f>Rosseland!AD2</f>
        <v>TG2</v>
      </c>
      <c r="AE29" s="63" t="str">
        <f>Rosseland!AE2</f>
        <v>TG3</v>
      </c>
      <c r="AF29" s="63" t="str">
        <f>Rosseland!AF2</f>
        <v>TG3</v>
      </c>
      <c r="AG29" s="63" t="str">
        <f>Rosseland!AG2</f>
        <v>TG1</v>
      </c>
      <c r="AH29" s="63" t="str">
        <f>Rosseland!AH2</f>
        <v>TG1</v>
      </c>
      <c r="AI29" s="63" t="str">
        <f>Rosseland!AI2</f>
        <v>TG1</v>
      </c>
      <c r="AJ29" s="63" t="str">
        <f>Rosseland!AJ2</f>
        <v>TG1</v>
      </c>
      <c r="AK29" s="63" t="str">
        <f>Rosseland!AK2</f>
        <v>TG2</v>
      </c>
      <c r="AL29" s="63" t="str">
        <f>Rosseland!AL2</f>
        <v>TG2</v>
      </c>
      <c r="AM29" s="63" t="str">
        <f>Rosseland!AM2</f>
        <v>TG2</v>
      </c>
      <c r="AN29" s="63" t="str">
        <f>Rosseland!AN2</f>
        <v>TG2</v>
      </c>
      <c r="AO29" s="63" t="str">
        <f>Rosseland!AO2</f>
        <v>-</v>
      </c>
      <c r="AP29" s="63" t="str">
        <f>Rosseland!AP2</f>
        <v>-</v>
      </c>
      <c r="AQ29" s="63" t="str">
        <f>Rosseland!AQ2</f>
        <v>TG2</v>
      </c>
      <c r="AR29" s="63" t="str">
        <f>Rosseland!AR2</f>
        <v>TG2</v>
      </c>
      <c r="AS29" s="63" t="str">
        <f>Rosseland!AS2</f>
        <v>TG2</v>
      </c>
      <c r="AT29" s="63" t="str">
        <f>Rosseland!AT2</f>
        <v>TG2</v>
      </c>
      <c r="AU29" s="63" t="str">
        <f>Rosseland!AU2</f>
        <v>TG1</v>
      </c>
      <c r="AV29" s="63" t="str">
        <f>Rosseland!AV2</f>
        <v>TG1</v>
      </c>
      <c r="AW29" s="63" t="str">
        <f>Rosseland!AW2</f>
        <v>TG1</v>
      </c>
      <c r="AX29" s="63" t="str">
        <f>Rosseland!AX2</f>
        <v>TG2</v>
      </c>
      <c r="AY29" s="63" t="str">
        <f>Rosseland!AY2</f>
        <v>TG1</v>
      </c>
      <c r="AZ29" s="63" t="str">
        <f>Rosseland!AZ2</f>
        <v>TG1</v>
      </c>
      <c r="BA29" s="63" t="str">
        <f>Rosseland!BA2</f>
        <v>-</v>
      </c>
      <c r="BB29" s="63" t="str">
        <f>Rosseland!BB2</f>
        <v>TG2</v>
      </c>
      <c r="BC29" s="63" t="str">
        <f>Rosseland!BC2</f>
        <v>TG3</v>
      </c>
      <c r="BD29" s="63" t="str">
        <f>Rosseland!BD2</f>
        <v>TG3</v>
      </c>
      <c r="BE29" s="63" t="str">
        <f>Rosseland!BE2</f>
        <v>TG3</v>
      </c>
      <c r="BF29" s="63" t="str">
        <f>Rosseland!BF2</f>
        <v>TG3</v>
      </c>
      <c r="BG29" s="63" t="str">
        <f>Rosseland!BG2</f>
        <v>TG3</v>
      </c>
      <c r="BH29" s="63" t="str">
        <f>Rosseland!BH2</f>
        <v>TG3</v>
      </c>
      <c r="BI29" s="63" t="str">
        <f>Rosseland!BI2</f>
        <v>TG2</v>
      </c>
      <c r="BJ29" s="63" t="str">
        <f>Rosseland!BJ2</f>
        <v>TG2</v>
      </c>
      <c r="BK29" s="63" t="str">
        <f>Rosseland!BK2</f>
        <v>TG3</v>
      </c>
      <c r="BL29" s="63" t="str">
        <f>Rosseland!BL2</f>
        <v>TG3</v>
      </c>
      <c r="BM29" s="63" t="str">
        <f>Rosseland!BM2</f>
        <v>TG3</v>
      </c>
      <c r="BN29" s="63" t="str">
        <f>Rosseland!BN2</f>
        <v>TG1</v>
      </c>
      <c r="BO29" s="63" t="str">
        <f>Rosseland!BO2</f>
        <v>TG3</v>
      </c>
      <c r="BP29" s="63" t="str">
        <f>Rosseland!BP2</f>
        <v>TG1</v>
      </c>
      <c r="BQ29" s="63" t="str">
        <f>Rosseland!BQ2</f>
        <v>TG3</v>
      </c>
      <c r="BR29" s="63" t="str">
        <f>Rosseland!BR2</f>
        <v>TG3</v>
      </c>
      <c r="BS29" s="63" t="str">
        <f>Rosseland!BS2</f>
        <v>TG2</v>
      </c>
      <c r="BT29" s="63" t="str">
        <f>Rosseland!BT2</f>
        <v>TG3</v>
      </c>
      <c r="BU29" s="63" t="str">
        <f>Rosseland!BU2</f>
        <v>TG1</v>
      </c>
      <c r="BV29" s="63" t="str">
        <f>Rosseland!BV2</f>
        <v>-</v>
      </c>
      <c r="BW29" s="63" t="str">
        <f>Rosseland!BW2</f>
        <v>TG3</v>
      </c>
    </row>
    <row r="30" spans="1:75" s="27" customFormat="1" ht="18.75" customHeight="1" x14ac:dyDescent="0.25">
      <c r="A30" s="31" t="str">
        <f>Sjøstrand!A2</f>
        <v>Sjøstrand skole</v>
      </c>
      <c r="B30" s="65" t="str">
        <f>Sjøstrand!B2</f>
        <v>1.-7. trinn</v>
      </c>
      <c r="C30" s="22">
        <v>295</v>
      </c>
      <c r="D30" s="22">
        <f>Sjøstrand!D2</f>
        <v>0</v>
      </c>
      <c r="E30" s="22">
        <f>Sjøstrand!E2</f>
        <v>6041</v>
      </c>
      <c r="F30" s="66">
        <f>Sjøstrand!F2</f>
        <v>19079</v>
      </c>
      <c r="G30" s="66">
        <f>Sjøstrand!G2</f>
        <v>14154</v>
      </c>
      <c r="H30" s="66">
        <f>Sjøstrand!H2</f>
        <v>14154</v>
      </c>
      <c r="I30" s="66">
        <f>Sjøstrand!I2</f>
        <v>0</v>
      </c>
      <c r="J30" s="66">
        <f>Sjøstrand!J2</f>
        <v>1966</v>
      </c>
      <c r="K30" s="22">
        <f>Sjøstrand!K2</f>
        <v>2010</v>
      </c>
      <c r="L30" s="32" t="str">
        <f>Sjøstrand!L2</f>
        <v>Nei</v>
      </c>
      <c r="M30" s="32" t="str">
        <f>Sjøstrand!M2</f>
        <v>A</v>
      </c>
      <c r="N30" s="32" t="str">
        <f>Sjøstrand!N2</f>
        <v>Nei</v>
      </c>
      <c r="O30" s="33">
        <f>Sjøstrand!O2</f>
        <v>375.3</v>
      </c>
      <c r="P30" s="32">
        <f>Sjøstrand!P2</f>
        <v>417</v>
      </c>
      <c r="Q30" s="78">
        <f>Sjøstrand!Q2</f>
        <v>0.70743405275779381</v>
      </c>
      <c r="R30" s="61" t="str">
        <f>Sjøstrand!R2</f>
        <v>God</v>
      </c>
      <c r="S30" s="22">
        <f>Sjøstrand!S2</f>
        <v>47.979661016949152</v>
      </c>
      <c r="T30" s="32" t="str">
        <f>Sjøstrand!T2</f>
        <v>→</v>
      </c>
      <c r="U30" s="63" t="str">
        <f>Sjøstrand!U2</f>
        <v>EG0</v>
      </c>
      <c r="V30" s="63" t="str">
        <f>Sjøstrand!V2</f>
        <v>EG0</v>
      </c>
      <c r="W30" s="63" t="str">
        <f>Sjøstrand!W2</f>
        <v>EG0</v>
      </c>
      <c r="X30" s="63" t="str">
        <f>Sjøstrand!X2</f>
        <v>EG0</v>
      </c>
      <c r="Y30" s="63" t="str">
        <f>Sjøstrand!Y2</f>
        <v>EG0</v>
      </c>
      <c r="Z30" s="63" t="str">
        <f>Sjøstrand!Z2</f>
        <v>EG0</v>
      </c>
      <c r="AA30" s="63" t="str">
        <f>Sjøstrand!AA2</f>
        <v>EG0</v>
      </c>
      <c r="AB30" s="63" t="str">
        <f>Sjøstrand!AB2</f>
        <v>EG2</v>
      </c>
      <c r="AC30" s="63" t="str">
        <f>Sjøstrand!AC2</f>
        <v>EG1</v>
      </c>
      <c r="AD30" s="63" t="str">
        <f>Sjøstrand!AD2</f>
        <v>TG2</v>
      </c>
      <c r="AE30" s="63" t="str">
        <f>Sjøstrand!AE2</f>
        <v>TG1</v>
      </c>
      <c r="AF30" s="63" t="str">
        <f>Sjøstrand!AF2</f>
        <v>TG2</v>
      </c>
      <c r="AG30" s="63" t="str">
        <f>Sjøstrand!AG2</f>
        <v>TG2</v>
      </c>
      <c r="AH30" s="63" t="str">
        <f>Sjøstrand!AH2</f>
        <v>TG2</v>
      </c>
      <c r="AI30" s="63" t="str">
        <f>Sjøstrand!AI2</f>
        <v>TG1</v>
      </c>
      <c r="AJ30" s="63" t="str">
        <f>Sjøstrand!AJ2</f>
        <v>TG2</v>
      </c>
      <c r="AK30" s="63" t="str">
        <f>Sjøstrand!AK2</f>
        <v>TG2</v>
      </c>
      <c r="AL30" s="63" t="str">
        <f>Sjøstrand!AL2</f>
        <v>TG3</v>
      </c>
      <c r="AM30" s="63" t="str">
        <f>Sjøstrand!AM2</f>
        <v>TG2</v>
      </c>
      <c r="AN30" s="63" t="str">
        <f>Sjøstrand!AN2</f>
        <v>TG2</v>
      </c>
      <c r="AO30" s="63" t="str">
        <f>Sjøstrand!AO2</f>
        <v>TG3</v>
      </c>
      <c r="AP30" s="63" t="str">
        <f>Sjøstrand!AP2</f>
        <v>TG1</v>
      </c>
      <c r="AQ30" s="63" t="str">
        <f>Sjøstrand!AQ2</f>
        <v>TG1</v>
      </c>
      <c r="AR30" s="63" t="str">
        <f>Sjøstrand!AR2</f>
        <v>TG1</v>
      </c>
      <c r="AS30" s="63" t="str">
        <f>Sjøstrand!AS2</f>
        <v>TG1</v>
      </c>
      <c r="AT30" s="63" t="str">
        <f>Sjøstrand!AT2</f>
        <v>TG0</v>
      </c>
      <c r="AU30" s="63" t="str">
        <f>Sjøstrand!AU2</f>
        <v>TG1</v>
      </c>
      <c r="AV30" s="63" t="str">
        <f>Sjøstrand!AV2</f>
        <v>TG1</v>
      </c>
      <c r="AW30" s="63" t="str">
        <f>Sjøstrand!AW2</f>
        <v>TG0</v>
      </c>
      <c r="AX30" s="63" t="str">
        <f>Sjøstrand!AX2</f>
        <v>TG1</v>
      </c>
      <c r="AY30" s="63" t="str">
        <f>Sjøstrand!AY2</f>
        <v>TG1</v>
      </c>
      <c r="AZ30" s="63" t="str">
        <f>Sjøstrand!AZ2</f>
        <v>TG1</v>
      </c>
      <c r="BA30" s="63" t="str">
        <f>Sjøstrand!BA2</f>
        <v>TG3</v>
      </c>
      <c r="BB30" s="63" t="str">
        <f>Sjøstrand!BB2</f>
        <v>TG1</v>
      </c>
      <c r="BC30" s="63" t="str">
        <f>Sjøstrand!BC2</f>
        <v>TG1</v>
      </c>
      <c r="BD30" s="63" t="str">
        <f>Sjøstrand!BD2</f>
        <v>TG1</v>
      </c>
      <c r="BE30" s="63" t="str">
        <f>Sjøstrand!BE2</f>
        <v>TG1</v>
      </c>
      <c r="BF30" s="63" t="str">
        <f>Sjøstrand!BF2</f>
        <v>TG2</v>
      </c>
      <c r="BG30" s="63" t="str">
        <f>Sjøstrand!BG2</f>
        <v>TG2</v>
      </c>
      <c r="BH30" s="63" t="str">
        <f>Sjøstrand!BH2</f>
        <v>TG3</v>
      </c>
      <c r="BI30" s="63" t="str">
        <f>Sjøstrand!BI2</f>
        <v>TG2</v>
      </c>
      <c r="BJ30" s="63" t="str">
        <f>Sjøstrand!BJ2</f>
        <v>TG2</v>
      </c>
      <c r="BK30" s="63" t="str">
        <f>Sjøstrand!BK2</f>
        <v>TG2</v>
      </c>
      <c r="BL30" s="63" t="str">
        <f>Sjøstrand!BL2</f>
        <v>TG3</v>
      </c>
      <c r="BM30" s="63" t="str">
        <f>Sjøstrand!BM2</f>
        <v>TG3</v>
      </c>
      <c r="BN30" s="63" t="str">
        <f>Sjøstrand!BN2</f>
        <v>TG3</v>
      </c>
      <c r="BO30" s="63" t="str">
        <f>Sjøstrand!BO2</f>
        <v>TG3</v>
      </c>
      <c r="BP30" s="63" t="str">
        <f>Sjøstrand!BP2</f>
        <v>TG2</v>
      </c>
      <c r="BQ30" s="63" t="str">
        <f>Sjøstrand!BQ2</f>
        <v>TG2</v>
      </c>
      <c r="BR30" s="63" t="str">
        <f>Sjøstrand!BR2</f>
        <v>TG3</v>
      </c>
      <c r="BS30" s="63" t="str">
        <f>Sjøstrand!BS2</f>
        <v>TG2</v>
      </c>
      <c r="BT30" s="63" t="str">
        <f>Sjøstrand!BT2</f>
        <v>TG3</v>
      </c>
      <c r="BU30" s="63" t="str">
        <f>Sjøstrand!BU2</f>
        <v>TG3</v>
      </c>
      <c r="BV30" s="63" t="str">
        <f>Sjøstrand!BV2</f>
        <v>TG3</v>
      </c>
      <c r="BW30" s="63" t="str">
        <f>Sjøstrand!BW2</f>
        <v>TG3</v>
      </c>
    </row>
    <row r="31" spans="1:75" s="27" customFormat="1" ht="18.600000000000001" customHeight="1" x14ac:dyDescent="0.25">
      <c r="A31" s="31" t="str">
        <f>Slettheia!A2</f>
        <v>Slettheia skole</v>
      </c>
      <c r="B31" s="65" t="str">
        <f>Slettheia!B2</f>
        <v>1.-7. trinn</v>
      </c>
      <c r="C31" s="22">
        <v>263</v>
      </c>
      <c r="D31" s="22">
        <f>Slettheia!D2</f>
        <v>0</v>
      </c>
      <c r="E31" s="22">
        <f>Slettheia!E2</f>
        <v>4996</v>
      </c>
      <c r="F31" s="66">
        <f>Slettheia!F2</f>
        <v>27895</v>
      </c>
      <c r="G31" s="66">
        <f>Slettheia!G2</f>
        <v>18348</v>
      </c>
      <c r="H31" s="66">
        <f>Slettheia!H2</f>
        <v>18348</v>
      </c>
      <c r="I31" s="66">
        <f>Slettheia!I2</f>
        <v>0</v>
      </c>
      <c r="J31" s="66">
        <f>Slettheia!J2</f>
        <v>1968</v>
      </c>
      <c r="K31" s="22">
        <f>Slettheia!K2</f>
        <v>2003</v>
      </c>
      <c r="L31" s="32" t="str">
        <f>Slettheia!L2</f>
        <v>Nei</v>
      </c>
      <c r="M31" s="32" t="str">
        <f>Slettheia!M2</f>
        <v>B</v>
      </c>
      <c r="N31" s="32" t="str">
        <f>Slettheia!N2</f>
        <v xml:space="preserve">Ja </v>
      </c>
      <c r="O31" s="33">
        <f>Slettheia!O2</f>
        <v>318.60000000000002</v>
      </c>
      <c r="P31" s="32">
        <f>Slettheia!P2</f>
        <v>354</v>
      </c>
      <c r="Q31" s="78">
        <f>Slettheia!Q2</f>
        <v>0.74293785310734461</v>
      </c>
      <c r="R31" s="61" t="str">
        <f>Slettheia!R2</f>
        <v>God</v>
      </c>
      <c r="S31" s="22">
        <f>Slettheia!S2</f>
        <v>69.764258555133082</v>
      </c>
      <c r="T31" s="32" t="str">
        <f>Slettheia!T2</f>
        <v>→</v>
      </c>
      <c r="U31" s="63" t="str">
        <f>Slettheia!U2</f>
        <v>EG1</v>
      </c>
      <c r="V31" s="63" t="str">
        <f>Slettheia!V2</f>
        <v>EG1</v>
      </c>
      <c r="W31" s="63" t="str">
        <f>Slettheia!W2</f>
        <v>EG1</v>
      </c>
      <c r="X31" s="63" t="str">
        <f>Slettheia!X2</f>
        <v>EG1</v>
      </c>
      <c r="Y31" s="63" t="str">
        <f>Slettheia!Y2</f>
        <v>EG1</v>
      </c>
      <c r="Z31" s="63" t="str">
        <f>Slettheia!Z2</f>
        <v>EG0</v>
      </c>
      <c r="AA31" s="63" t="str">
        <f>Slettheia!AA2</f>
        <v>EG1</v>
      </c>
      <c r="AB31" s="63" t="str">
        <f>Slettheia!AB2</f>
        <v>EG1</v>
      </c>
      <c r="AC31" s="63" t="str">
        <f>Slettheia!AC2</f>
        <v>EG1</v>
      </c>
      <c r="AD31" s="63" t="str">
        <f>Slettheia!AD2</f>
        <v>TG2</v>
      </c>
      <c r="AE31" s="63" t="str">
        <f>Slettheia!AE2</f>
        <v>TG1</v>
      </c>
      <c r="AF31" s="63" t="str">
        <f>Slettheia!AF2</f>
        <v>TG2</v>
      </c>
      <c r="AG31" s="63" t="str">
        <f>Slettheia!AG2</f>
        <v>TG2</v>
      </c>
      <c r="AH31" s="63" t="str">
        <f>Slettheia!AH2</f>
        <v>TG2</v>
      </c>
      <c r="AI31" s="63" t="str">
        <f>Slettheia!AI2</f>
        <v>TG1</v>
      </c>
      <c r="AJ31" s="63" t="str">
        <f>Slettheia!AJ2</f>
        <v>TG1</v>
      </c>
      <c r="AK31" s="63" t="str">
        <f>Slettheia!AK2</f>
        <v>TG2</v>
      </c>
      <c r="AL31" s="63" t="str">
        <f>Slettheia!AL2</f>
        <v>TG1</v>
      </c>
      <c r="AM31" s="63" t="str">
        <f>Slettheia!AM2</f>
        <v>TG2</v>
      </c>
      <c r="AN31" s="63" t="str">
        <f>Slettheia!AN2</f>
        <v>TG2</v>
      </c>
      <c r="AO31" s="63" t="str">
        <f>Slettheia!AO2</f>
        <v>TG1</v>
      </c>
      <c r="AP31" s="63" t="str">
        <f>Slettheia!AP2</f>
        <v>TG1</v>
      </c>
      <c r="AQ31" s="63" t="str">
        <f>Slettheia!AQ2</f>
        <v>TG2</v>
      </c>
      <c r="AR31" s="63" t="str">
        <f>Slettheia!AR2</f>
        <v>TG2</v>
      </c>
      <c r="AS31" s="63" t="str">
        <f>Slettheia!AS2</f>
        <v>TG2</v>
      </c>
      <c r="AT31" s="63" t="str">
        <f>Slettheia!AT2</f>
        <v>TG1</v>
      </c>
      <c r="AU31" s="63" t="str">
        <f>Slettheia!AU2</f>
        <v>TG1</v>
      </c>
      <c r="AV31" s="63" t="str">
        <f>Slettheia!AV2</f>
        <v>TG3</v>
      </c>
      <c r="AW31" s="63" t="str">
        <f>Slettheia!AW2</f>
        <v>TG0</v>
      </c>
      <c r="AX31" s="63" t="str">
        <f>Slettheia!AX2</f>
        <v>-</v>
      </c>
      <c r="AY31" s="63" t="str">
        <f>Slettheia!AY2</f>
        <v>TG3</v>
      </c>
      <c r="AZ31" s="63" t="str">
        <f>Slettheia!AZ2</f>
        <v>TG3</v>
      </c>
      <c r="BA31" s="63" t="str">
        <f>Slettheia!BA2</f>
        <v>TG1</v>
      </c>
      <c r="BB31" s="63" t="str">
        <f>Slettheia!BB2</f>
        <v>TG2</v>
      </c>
      <c r="BC31" s="63" t="str">
        <f>Slettheia!BC2</f>
        <v>TG2</v>
      </c>
      <c r="BD31" s="63" t="str">
        <f>Slettheia!BD2</f>
        <v>TG1</v>
      </c>
      <c r="BE31" s="63" t="str">
        <f>Slettheia!BE2</f>
        <v>TG2</v>
      </c>
      <c r="BF31" s="63" t="str">
        <f>Slettheia!BF2</f>
        <v>TG3</v>
      </c>
      <c r="BG31" s="63" t="str">
        <f>Slettheia!BG2</f>
        <v>TG3</v>
      </c>
      <c r="BH31" s="63" t="str">
        <f>Slettheia!BH2</f>
        <v>TG3</v>
      </c>
      <c r="BI31" s="63" t="str">
        <f>Slettheia!BI2</f>
        <v>TG2</v>
      </c>
      <c r="BJ31" s="63" t="str">
        <f>Slettheia!BJ2</f>
        <v>TG2</v>
      </c>
      <c r="BK31" s="63" t="str">
        <f>Slettheia!BK2</f>
        <v>TG1</v>
      </c>
      <c r="BL31" s="63" t="str">
        <f>Slettheia!BL2</f>
        <v>TG3</v>
      </c>
      <c r="BM31" s="63" t="str">
        <f>Slettheia!BM2</f>
        <v>TG2</v>
      </c>
      <c r="BN31" s="63" t="str">
        <f>Slettheia!BN2</f>
        <v>TG3</v>
      </c>
      <c r="BO31" s="63" t="str">
        <f>Slettheia!BO2</f>
        <v>TG3</v>
      </c>
      <c r="BP31" s="63" t="str">
        <f>Slettheia!BP2</f>
        <v>TG3</v>
      </c>
      <c r="BQ31" s="63" t="str">
        <f>Slettheia!BQ2</f>
        <v>TG2</v>
      </c>
      <c r="BR31" s="63" t="str">
        <f>Slettheia!BR2</f>
        <v>TG3</v>
      </c>
      <c r="BS31" s="63" t="str">
        <f>Slettheia!BS2</f>
        <v>TG3</v>
      </c>
      <c r="BT31" s="63" t="str">
        <f>Slettheia!BT2</f>
        <v>TG3</v>
      </c>
      <c r="BU31" s="63" t="str">
        <f>Slettheia!BU2</f>
        <v>TG3</v>
      </c>
      <c r="BV31" s="63" t="str">
        <f>Slettheia!BV2</f>
        <v>-</v>
      </c>
      <c r="BW31" s="63" t="str">
        <f>Slettheia!BW2</f>
        <v>TG3</v>
      </c>
    </row>
    <row r="32" spans="1:75" s="27" customFormat="1" ht="18.75" customHeight="1" x14ac:dyDescent="0.25">
      <c r="A32" s="31" t="str">
        <f>Solholmen!A2</f>
        <v>Solholmen skole</v>
      </c>
      <c r="B32" s="65" t="str">
        <f>Solholmen!B2</f>
        <v>1.-7. trinn</v>
      </c>
      <c r="C32" s="22">
        <v>222</v>
      </c>
      <c r="D32" s="22">
        <f>Solholmen!D2</f>
        <v>0</v>
      </c>
      <c r="E32" s="22">
        <f>Solholmen!E2</f>
        <v>3869</v>
      </c>
      <c r="F32" s="66">
        <f>Solholmen!F2</f>
        <v>11080</v>
      </c>
      <c r="G32" s="66">
        <f>Solholmen!G2</f>
        <v>13339</v>
      </c>
      <c r="H32" s="66">
        <f>Solholmen!H2</f>
        <v>7089</v>
      </c>
      <c r="I32" s="66">
        <f>Solholmen!I2</f>
        <v>6250</v>
      </c>
      <c r="J32" s="66">
        <f>Solholmen!J2</f>
        <v>1960</v>
      </c>
      <c r="K32" s="22">
        <f>Solholmen!K2</f>
        <v>2009</v>
      </c>
      <c r="L32" s="32" t="str">
        <f>Solholmen!L2</f>
        <v>Nei</v>
      </c>
      <c r="M32" s="32" t="str">
        <f>Solholmen!M2</f>
        <v>A</v>
      </c>
      <c r="N32" s="32" t="str">
        <f>Solholmen!N2</f>
        <v>Nei</v>
      </c>
      <c r="O32" s="33">
        <f>Solholmen!O2</f>
        <v>236.70000000000002</v>
      </c>
      <c r="P32" s="32">
        <f>Solholmen!P2</f>
        <v>263</v>
      </c>
      <c r="Q32" s="78">
        <f>Solholmen!Q2</f>
        <v>0.844106463878327</v>
      </c>
      <c r="R32" s="61" t="str">
        <f>Solholmen!R2</f>
        <v>God</v>
      </c>
      <c r="S32" s="22">
        <f>Solholmen!S2</f>
        <v>60.085585585585584</v>
      </c>
      <c r="T32" s="32" t="str">
        <f>Solholmen!T2</f>
        <v>↓</v>
      </c>
      <c r="U32" s="63" t="str">
        <f>Solholmen!U2</f>
        <v>EG0</v>
      </c>
      <c r="V32" s="63" t="str">
        <f>Solholmen!V2</f>
        <v>EG0</v>
      </c>
      <c r="W32" s="63" t="str">
        <f>Solholmen!W2</f>
        <v>EG0</v>
      </c>
      <c r="X32" s="63" t="str">
        <f>Solholmen!X2</f>
        <v>EG0</v>
      </c>
      <c r="Y32" s="63" t="str">
        <f>Solholmen!Y2</f>
        <v>EG1</v>
      </c>
      <c r="Z32" s="63" t="str">
        <f>Solholmen!Z2</f>
        <v>EG0</v>
      </c>
      <c r="AA32" s="63" t="str">
        <f>Solholmen!AA2</f>
        <v>EG1</v>
      </c>
      <c r="AB32" s="63" t="str">
        <f>Solholmen!AB2</f>
        <v>EG2</v>
      </c>
      <c r="AC32" s="63" t="str">
        <f>Solholmen!AC2</f>
        <v>EG1</v>
      </c>
      <c r="AD32" s="63" t="str">
        <f>Solholmen!AD2</f>
        <v>TG1</v>
      </c>
      <c r="AE32" s="63" t="str">
        <f>Solholmen!AE2</f>
        <v>TG2</v>
      </c>
      <c r="AF32" s="63" t="str">
        <f>Solholmen!AF2</f>
        <v>TG1</v>
      </c>
      <c r="AG32" s="63" t="str">
        <f>Solholmen!AG2</f>
        <v>TG2</v>
      </c>
      <c r="AH32" s="63" t="str">
        <f>Solholmen!AH2</f>
        <v>TG1</v>
      </c>
      <c r="AI32" s="63" t="str">
        <f>Solholmen!AI2</f>
        <v>TG1</v>
      </c>
      <c r="AJ32" s="63" t="str">
        <f>Solholmen!AJ2</f>
        <v>TG1</v>
      </c>
      <c r="AK32" s="63" t="str">
        <f>Solholmen!AK2</f>
        <v>TG1</v>
      </c>
      <c r="AL32" s="63" t="str">
        <f>Solholmen!AL2</f>
        <v>TG1</v>
      </c>
      <c r="AM32" s="63" t="str">
        <f>Solholmen!AM2</f>
        <v>TG1</v>
      </c>
      <c r="AN32" s="63" t="str">
        <f>Solholmen!AN2</f>
        <v>TG1</v>
      </c>
      <c r="AO32" s="63" t="str">
        <f>Solholmen!AO2</f>
        <v>TG1</v>
      </c>
      <c r="AP32" s="63" t="str">
        <f>Solholmen!AP2</f>
        <v>TG1</v>
      </c>
      <c r="AQ32" s="63" t="str">
        <f>Solholmen!AQ2</f>
        <v>TG1</v>
      </c>
      <c r="AR32" s="63" t="str">
        <f>Solholmen!AR2</f>
        <v>TG1</v>
      </c>
      <c r="AS32" s="63" t="str">
        <f>Solholmen!AS2</f>
        <v>TG1</v>
      </c>
      <c r="AT32" s="63" t="str">
        <f>Solholmen!AT2</f>
        <v>TG1</v>
      </c>
      <c r="AU32" s="63" t="str">
        <f>Solholmen!AU2</f>
        <v>TG1</v>
      </c>
      <c r="AV32" s="63" t="str">
        <f>Solholmen!AV2</f>
        <v>TG1</v>
      </c>
      <c r="AW32" s="63" t="str">
        <f>Solholmen!AW2</f>
        <v>TG0</v>
      </c>
      <c r="AX32" s="63" t="str">
        <f>Solholmen!AX2</f>
        <v>-</v>
      </c>
      <c r="AY32" s="63" t="str">
        <f>Solholmen!AY2</f>
        <v>TG1</v>
      </c>
      <c r="AZ32" s="63" t="str">
        <f>Solholmen!AZ2</f>
        <v>TG1</v>
      </c>
      <c r="BA32" s="63" t="str">
        <f>Solholmen!BA2</f>
        <v>TG1</v>
      </c>
      <c r="BB32" s="63" t="str">
        <f>Solholmen!BB2</f>
        <v>TG1</v>
      </c>
      <c r="BC32" s="63" t="str">
        <f>Solholmen!BC2</f>
        <v>TG2</v>
      </c>
      <c r="BD32" s="63" t="str">
        <f>Solholmen!BD2</f>
        <v>TG1</v>
      </c>
      <c r="BE32" s="63" t="str">
        <f>Solholmen!BE2</f>
        <v>TG2</v>
      </c>
      <c r="BF32" s="63" t="str">
        <f>Solholmen!BF2</f>
        <v>TG3</v>
      </c>
      <c r="BG32" s="63" t="str">
        <f>Solholmen!BG2</f>
        <v>TG3</v>
      </c>
      <c r="BH32" s="63" t="str">
        <f>Solholmen!BH2</f>
        <v>TG2</v>
      </c>
      <c r="BI32" s="63" t="str">
        <f>Solholmen!BI2</f>
        <v>TG2</v>
      </c>
      <c r="BJ32" s="63" t="str">
        <f>Solholmen!BJ2</f>
        <v>TG1</v>
      </c>
      <c r="BK32" s="63" t="str">
        <f>Solholmen!BK2</f>
        <v>TG1</v>
      </c>
      <c r="BL32" s="63" t="str">
        <f>Solholmen!BL2</f>
        <v>TG1</v>
      </c>
      <c r="BM32" s="63" t="str">
        <f>Solholmen!BM2</f>
        <v>TG1</v>
      </c>
      <c r="BN32" s="63" t="str">
        <f>Solholmen!BN2</f>
        <v>TG1</v>
      </c>
      <c r="BO32" s="63" t="str">
        <f>Solholmen!BO2</f>
        <v>TG2</v>
      </c>
      <c r="BP32" s="63" t="str">
        <f>Solholmen!BP2</f>
        <v>TG1</v>
      </c>
      <c r="BQ32" s="63" t="str">
        <f>Solholmen!BQ2</f>
        <v>TG0</v>
      </c>
      <c r="BR32" s="63" t="str">
        <f>Solholmen!BR2</f>
        <v>TG3</v>
      </c>
      <c r="BS32" s="63" t="str">
        <f>Solholmen!BS2</f>
        <v>TG2</v>
      </c>
      <c r="BT32" s="63" t="str">
        <f>Solholmen!BT2</f>
        <v>TG3</v>
      </c>
      <c r="BU32" s="63" t="str">
        <f>Solholmen!BU2</f>
        <v>TG3</v>
      </c>
      <c r="BV32" s="63" t="str">
        <f>Solholmen!BV2</f>
        <v>-</v>
      </c>
      <c r="BW32" s="63" t="str">
        <f>Solholmen!BW2</f>
        <v>TG3</v>
      </c>
    </row>
    <row r="33" spans="1:75" s="27" customFormat="1" ht="18.75" customHeight="1" x14ac:dyDescent="0.25">
      <c r="A33" s="31" t="str">
        <f>'Songdalen U'!A2</f>
        <v>Songdalen skole</v>
      </c>
      <c r="B33" s="65" t="str">
        <f>'Songdalen U'!B2</f>
        <v>8.-10. trinn</v>
      </c>
      <c r="C33" s="22">
        <v>223</v>
      </c>
      <c r="D33" s="22">
        <f>'Songdalen U'!D2</f>
        <v>0</v>
      </c>
      <c r="E33" s="22">
        <f>'Songdalen U'!E2</f>
        <v>4049</v>
      </c>
      <c r="F33" s="66">
        <f>'Songdalen U'!F2</f>
        <v>21327</v>
      </c>
      <c r="G33" s="66">
        <f>'Songdalen U'!G2</f>
        <v>7377</v>
      </c>
      <c r="H33" s="66">
        <f>'Songdalen U'!H2</f>
        <v>5077</v>
      </c>
      <c r="I33" s="66">
        <f>'Songdalen U'!I2</f>
        <v>2300</v>
      </c>
      <c r="J33" s="66">
        <f>'Songdalen U'!J2</f>
        <v>1976</v>
      </c>
      <c r="K33" s="22">
        <f>'Songdalen U'!K2</f>
        <v>2006</v>
      </c>
      <c r="L33" s="32" t="str">
        <f>'Songdalen U'!L2</f>
        <v>Nei</v>
      </c>
      <c r="M33" s="32" t="str">
        <f>'Songdalen U'!M2</f>
        <v>B</v>
      </c>
      <c r="N33" s="32" t="str">
        <f>'Songdalen U'!N2</f>
        <v>Nei</v>
      </c>
      <c r="O33" s="33">
        <f>'Songdalen U'!O2</f>
        <v>239.4</v>
      </c>
      <c r="P33" s="32">
        <f>'Songdalen U'!P2</f>
        <v>266</v>
      </c>
      <c r="Q33" s="78">
        <f>'Songdalen U'!Q2</f>
        <v>0.83834586466165417</v>
      </c>
      <c r="R33" s="61" t="str">
        <f>'Songdalen U'!R2</f>
        <v>God</v>
      </c>
      <c r="S33" s="22">
        <f>'Songdalen U'!S2</f>
        <v>33.08071748878924</v>
      </c>
      <c r="T33" s="32" t="str">
        <f>'Songdalen U'!T2</f>
        <v>↓</v>
      </c>
      <c r="U33" s="63" t="str">
        <f>'Songdalen U'!U2</f>
        <v>EG0</v>
      </c>
      <c r="V33" s="63" t="str">
        <f>'Songdalen U'!V2</f>
        <v>EG0</v>
      </c>
      <c r="W33" s="63" t="str">
        <f>'Songdalen U'!W2</f>
        <v>EG0</v>
      </c>
      <c r="X33" s="63" t="str">
        <f>'Songdalen U'!X2</f>
        <v>EG0</v>
      </c>
      <c r="Y33" s="63" t="str">
        <f>'Songdalen U'!Y2</f>
        <v>EG2</v>
      </c>
      <c r="Z33" s="63" t="str">
        <f>'Songdalen U'!Z2</f>
        <v>EG0</v>
      </c>
      <c r="AA33" s="63" t="str">
        <f>'Songdalen U'!AA2</f>
        <v>EG2</v>
      </c>
      <c r="AB33" s="63" t="str">
        <f>'Songdalen U'!AB2</f>
        <v>EG1</v>
      </c>
      <c r="AC33" s="63" t="str">
        <f>'Songdalen U'!AC2</f>
        <v>EG1</v>
      </c>
      <c r="AD33" s="63" t="str">
        <f>'Songdalen U'!AD2</f>
        <v>TG1</v>
      </c>
      <c r="AE33" s="63" t="str">
        <f>'Songdalen U'!AE2</f>
        <v>TG1</v>
      </c>
      <c r="AF33" s="63" t="str">
        <f>'Songdalen U'!AF2</f>
        <v>TG1</v>
      </c>
      <c r="AG33" s="63" t="str">
        <f>'Songdalen U'!AG2</f>
        <v>TG1</v>
      </c>
      <c r="AH33" s="63" t="str">
        <f>'Songdalen U'!AH2</f>
        <v>TG1</v>
      </c>
      <c r="AI33" s="63" t="str">
        <f>'Songdalen U'!AI2</f>
        <v>TG1</v>
      </c>
      <c r="AJ33" s="63" t="str">
        <f>'Songdalen U'!AJ2</f>
        <v>TG1</v>
      </c>
      <c r="AK33" s="63" t="str">
        <f>'Songdalen U'!AK2</f>
        <v>TG2</v>
      </c>
      <c r="AL33" s="63" t="str">
        <f>'Songdalen U'!AL2</f>
        <v>TG3</v>
      </c>
      <c r="AM33" s="63" t="str">
        <f>'Songdalen U'!AM2</f>
        <v>-</v>
      </c>
      <c r="AN33" s="63" t="str">
        <f>'Songdalen U'!AN2</f>
        <v>TG1</v>
      </c>
      <c r="AO33" s="63" t="str">
        <f>'Songdalen U'!AO2</f>
        <v>TG1</v>
      </c>
      <c r="AP33" s="63" t="str">
        <f>'Songdalen U'!AP2</f>
        <v>TG1</v>
      </c>
      <c r="AQ33" s="63" t="str">
        <f>'Songdalen U'!AQ2</f>
        <v>TG1</v>
      </c>
      <c r="AR33" s="63" t="str">
        <f>'Songdalen U'!AR2</f>
        <v>-</v>
      </c>
      <c r="AS33" s="63" t="str">
        <f>'Songdalen U'!AS2</f>
        <v>TG1</v>
      </c>
      <c r="AT33" s="63" t="str">
        <f>'Songdalen U'!AT2</f>
        <v>TG1</v>
      </c>
      <c r="AU33" s="63" t="str">
        <f>'Songdalen U'!AU2</f>
        <v>TG1</v>
      </c>
      <c r="AV33" s="63" t="str">
        <f>'Songdalen U'!AV2</f>
        <v>TG1</v>
      </c>
      <c r="AW33" s="63" t="str">
        <f>'Songdalen U'!AW2</f>
        <v>TG1</v>
      </c>
      <c r="AX33" s="63" t="str">
        <f>'Songdalen U'!AX2</f>
        <v>TG1</v>
      </c>
      <c r="AY33" s="63" t="str">
        <f>'Songdalen U'!AY2</f>
        <v>TG1</v>
      </c>
      <c r="AZ33" s="63" t="str">
        <f>'Songdalen U'!AZ2</f>
        <v>TG1</v>
      </c>
      <c r="BA33" s="63" t="str">
        <f>'Songdalen U'!BA2</f>
        <v>TG1</v>
      </c>
      <c r="BB33" s="63" t="str">
        <f>'Songdalen U'!BB2</f>
        <v>TG1</v>
      </c>
      <c r="BC33" s="63" t="str">
        <f>'Songdalen U'!BC2</f>
        <v>TG3</v>
      </c>
      <c r="BD33" s="63" t="str">
        <f>'Songdalen U'!BD2</f>
        <v>TG3</v>
      </c>
      <c r="BE33" s="63" t="str">
        <f>'Songdalen U'!BE2</f>
        <v>TG1</v>
      </c>
      <c r="BF33" s="63" t="str">
        <f>'Songdalen U'!BF2</f>
        <v>TG3</v>
      </c>
      <c r="BG33" s="63" t="str">
        <f>'Songdalen U'!BG2</f>
        <v>TG2</v>
      </c>
      <c r="BH33" s="63" t="str">
        <f>'Songdalen U'!BH2</f>
        <v>TG3</v>
      </c>
      <c r="BI33" s="63" t="str">
        <f>'Songdalen U'!BI2</f>
        <v>TG2</v>
      </c>
      <c r="BJ33" s="63" t="str">
        <f>'Songdalen U'!BJ2</f>
        <v>TG2</v>
      </c>
      <c r="BK33" s="63" t="str">
        <f>'Songdalen U'!BK2</f>
        <v>TG1</v>
      </c>
      <c r="BL33" s="63" t="str">
        <f>'Songdalen U'!BL2</f>
        <v>TG3</v>
      </c>
      <c r="BM33" s="63" t="str">
        <f>'Songdalen U'!BM2</f>
        <v>TG2</v>
      </c>
      <c r="BN33" s="63" t="str">
        <f>'Songdalen U'!BN2</f>
        <v>TG1</v>
      </c>
      <c r="BO33" s="63" t="str">
        <f>'Songdalen U'!BO2</f>
        <v>TG3</v>
      </c>
      <c r="BP33" s="63" t="str">
        <f>'Songdalen U'!BP2</f>
        <v>TG1</v>
      </c>
      <c r="BQ33" s="63" t="str">
        <f>'Songdalen U'!BQ2</f>
        <v>TG1</v>
      </c>
      <c r="BR33" s="63" t="str">
        <f>'Songdalen U'!BR2</f>
        <v>TG3</v>
      </c>
      <c r="BS33" s="63" t="str">
        <f>'Songdalen U'!BS2</f>
        <v>TG1</v>
      </c>
      <c r="BT33" s="63" t="str">
        <f>'Songdalen U'!BT2</f>
        <v>TG3</v>
      </c>
      <c r="BU33" s="63" t="str">
        <f>'Songdalen U'!BU2</f>
        <v>TG3</v>
      </c>
      <c r="BV33" s="63" t="str">
        <f>'Songdalen U'!BV2</f>
        <v>TG3</v>
      </c>
      <c r="BW33" s="63" t="str">
        <f>'Songdalen U'!BW2</f>
        <v>TG3</v>
      </c>
    </row>
    <row r="34" spans="1:75" s="27" customFormat="1" ht="18.75" customHeight="1" x14ac:dyDescent="0.25">
      <c r="A34" s="31" t="str">
        <f>Strømme!A2</f>
        <v>Strømme skole</v>
      </c>
      <c r="B34" s="65" t="str">
        <f>Strømme!B2</f>
        <v>1.-7. trinn</v>
      </c>
      <c r="C34" s="22">
        <v>355</v>
      </c>
      <c r="D34" s="22">
        <f>Strømme!D2</f>
        <v>0</v>
      </c>
      <c r="E34" s="22">
        <f>Strømme!E2</f>
        <v>4706</v>
      </c>
      <c r="F34" s="66">
        <f>Strømme!F2</f>
        <v>30402</v>
      </c>
      <c r="G34" s="66">
        <f>Strømme!G2</f>
        <v>18290</v>
      </c>
      <c r="H34" s="66">
        <f>Strømme!H2</f>
        <v>18290</v>
      </c>
      <c r="I34" s="66">
        <f>Strømme!I2</f>
        <v>0</v>
      </c>
      <c r="J34" s="66">
        <f>Strømme!J2</f>
        <v>1976</v>
      </c>
      <c r="K34" s="22" t="e">
        <f>Strømme!K2</f>
        <v>#REF!</v>
      </c>
      <c r="L34" s="32" t="str">
        <f>Strømme!L2</f>
        <v>Nei</v>
      </c>
      <c r="M34" s="32" t="str">
        <f>Strømme!M2</f>
        <v>A</v>
      </c>
      <c r="N34" s="32" t="str">
        <f>Strømme!N2</f>
        <v>Nei</v>
      </c>
      <c r="O34" s="33">
        <f>Strømme!O2</f>
        <v>456.3</v>
      </c>
      <c r="P34" s="32">
        <f>Strømme!P2</f>
        <v>507</v>
      </c>
      <c r="Q34" s="78">
        <f>Strømme!Q2</f>
        <v>0.70019723865877714</v>
      </c>
      <c r="R34" s="61" t="str">
        <f>Strømme!R2</f>
        <v>God</v>
      </c>
      <c r="S34" s="22">
        <f>Strømme!S2</f>
        <v>51.521126760563384</v>
      </c>
      <c r="T34" s="32" t="str">
        <f>Strømme!T2</f>
        <v>↑</v>
      </c>
      <c r="U34" s="63" t="str">
        <f>Strømme!U2</f>
        <v>EG0</v>
      </c>
      <c r="V34" s="63" t="str">
        <f>Strømme!V2</f>
        <v>EG0</v>
      </c>
      <c r="W34" s="63" t="str">
        <f>Strømme!W2</f>
        <v>EG0</v>
      </c>
      <c r="X34" s="63" t="str">
        <f>Strømme!X2</f>
        <v>EG1</v>
      </c>
      <c r="Y34" s="63" t="str">
        <f>Strømme!Y2</f>
        <v>EG0</v>
      </c>
      <c r="Z34" s="63" t="str">
        <f>Strømme!Z2</f>
        <v>EG0</v>
      </c>
      <c r="AA34" s="63" t="str">
        <f>Strømme!AA2</f>
        <v>EG0</v>
      </c>
      <c r="AB34" s="63" t="str">
        <f>Strømme!AB2</f>
        <v>EG1</v>
      </c>
      <c r="AC34" s="63" t="str">
        <f>Strømme!AC2</f>
        <v>EG1</v>
      </c>
      <c r="AD34" s="63" t="str">
        <f>Strømme!AD2</f>
        <v>TG1</v>
      </c>
      <c r="AE34" s="63" t="str">
        <f>Strømme!AE2</f>
        <v>TG1</v>
      </c>
      <c r="AF34" s="63" t="str">
        <f>Strømme!AF2</f>
        <v>TG1</v>
      </c>
      <c r="AG34" s="63" t="str">
        <f>Strømme!AG2</f>
        <v>TG2</v>
      </c>
      <c r="AH34" s="63" t="str">
        <f>Strømme!AH2</f>
        <v>TG1</v>
      </c>
      <c r="AI34" s="63" t="str">
        <f>Strømme!AI2</f>
        <v>TG1</v>
      </c>
      <c r="AJ34" s="63" t="str">
        <f>Strømme!AJ2</f>
        <v>TG1</v>
      </c>
      <c r="AK34" s="63" t="str">
        <f>Strømme!AK2</f>
        <v>TG2</v>
      </c>
      <c r="AL34" s="63" t="str">
        <f>Strømme!AL2</f>
        <v>TG2</v>
      </c>
      <c r="AM34" s="63" t="str">
        <f>Strømme!AM2</f>
        <v>TG1</v>
      </c>
      <c r="AN34" s="63" t="str">
        <f>Strømme!AN2</f>
        <v>TG1</v>
      </c>
      <c r="AO34" s="63" t="str">
        <f>Strømme!AO2</f>
        <v>TG1</v>
      </c>
      <c r="AP34" s="63" t="str">
        <f>Strømme!AP2</f>
        <v>TG1</v>
      </c>
      <c r="AQ34" s="63" t="str">
        <f>Strømme!AQ2</f>
        <v>TG1</v>
      </c>
      <c r="AR34" s="63" t="str">
        <f>Strømme!AR2</f>
        <v>TG1</v>
      </c>
      <c r="AS34" s="63" t="str">
        <f>Strømme!AS2</f>
        <v>TG1</v>
      </c>
      <c r="AT34" s="63" t="str">
        <f>Strømme!AT2</f>
        <v>TG1</v>
      </c>
      <c r="AU34" s="63" t="str">
        <f>Strømme!AU2</f>
        <v>TG1</v>
      </c>
      <c r="AV34" s="63" t="str">
        <f>Strømme!AV2</f>
        <v>TG1</v>
      </c>
      <c r="AW34" s="63" t="str">
        <f>Strømme!AW2</f>
        <v>TG1</v>
      </c>
      <c r="AX34" s="63" t="str">
        <f>Strømme!AX2</f>
        <v>TG2</v>
      </c>
      <c r="AY34" s="63" t="str">
        <f>Strømme!AY2</f>
        <v>TG1</v>
      </c>
      <c r="AZ34" s="63" t="str">
        <f>Strømme!AZ2</f>
        <v>TG2</v>
      </c>
      <c r="BA34" s="63" t="str">
        <f>Strømme!BA2</f>
        <v>TG2</v>
      </c>
      <c r="BB34" s="63" t="str">
        <f>Strømme!BB2</f>
        <v>TG1</v>
      </c>
      <c r="BC34" s="63" t="str">
        <f>Strømme!BC2</f>
        <v>TG1</v>
      </c>
      <c r="BD34" s="63" t="str">
        <f>Strømme!BD2</f>
        <v>TG1</v>
      </c>
      <c r="BE34" s="63" t="str">
        <f>Strømme!BE2</f>
        <v>TG1</v>
      </c>
      <c r="BF34" s="63" t="str">
        <f>Strømme!BF2</f>
        <v>TG1</v>
      </c>
      <c r="BG34" s="63" t="str">
        <f>Strømme!BG2</f>
        <v>TG1</v>
      </c>
      <c r="BH34" s="63" t="str">
        <f>Strømme!BH2</f>
        <v>TG1</v>
      </c>
      <c r="BI34" s="63" t="str">
        <f>Strømme!BI2</f>
        <v>TG1</v>
      </c>
      <c r="BJ34" s="63" t="str">
        <f>Strømme!BJ2</f>
        <v>TG2</v>
      </c>
      <c r="BK34" s="63" t="str">
        <f>Strømme!BK2</f>
        <v>TG2</v>
      </c>
      <c r="BL34" s="63" t="str">
        <f>Strømme!BL2</f>
        <v>TG3</v>
      </c>
      <c r="BM34" s="63" t="str">
        <f>Strømme!BM2</f>
        <v>TG3</v>
      </c>
      <c r="BN34" s="63" t="str">
        <f>Strømme!BN2</f>
        <v>TG2</v>
      </c>
      <c r="BO34" s="63" t="str">
        <f>Strømme!BO2</f>
        <v>TG3</v>
      </c>
      <c r="BP34" s="63" t="str">
        <f>Strømme!BP2</f>
        <v>TG2</v>
      </c>
      <c r="BQ34" s="63" t="str">
        <f>Strømme!BQ2</f>
        <v>TG2</v>
      </c>
      <c r="BR34" s="63" t="str">
        <f>Strømme!BR2</f>
        <v>TG3</v>
      </c>
      <c r="BS34" s="63" t="str">
        <f>Strømme!BS2</f>
        <v>TG3</v>
      </c>
      <c r="BT34" s="63" t="str">
        <f>Strømme!BT2</f>
        <v>TG3</v>
      </c>
      <c r="BU34" s="63" t="str">
        <f>Strømme!BU2</f>
        <v>TG3</v>
      </c>
      <c r="BV34" s="63" t="str">
        <f>Strømme!BV2</f>
        <v>TG3</v>
      </c>
      <c r="BW34" s="63" t="str">
        <f>Strømme!BW2</f>
        <v>TG2</v>
      </c>
    </row>
    <row r="35" spans="1:75" s="27" customFormat="1" ht="18.75" customHeight="1" x14ac:dyDescent="0.25">
      <c r="A35" s="31" t="str">
        <f>Tangvall!A2</f>
        <v>Tangvall skole</v>
      </c>
      <c r="B35" s="65" t="str">
        <f>Tangvall!B2</f>
        <v>8.-10. trinn</v>
      </c>
      <c r="C35" s="22">
        <v>236</v>
      </c>
      <c r="D35" s="22">
        <f>Tangvall!D2</f>
        <v>0</v>
      </c>
      <c r="E35" s="22">
        <f>Tangvall!E2</f>
        <v>5245</v>
      </c>
      <c r="F35" s="66">
        <f>Tangvall!F2</f>
        <v>37730</v>
      </c>
      <c r="G35" s="66">
        <f>Tangvall!G2</f>
        <v>9622</v>
      </c>
      <c r="H35" s="66">
        <f>Tangvall!H2</f>
        <v>6922</v>
      </c>
      <c r="I35" s="66">
        <f>Tangvall!I2</f>
        <v>2700</v>
      </c>
      <c r="J35" s="66">
        <f>Tangvall!J2</f>
        <v>2022</v>
      </c>
      <c r="K35" s="22" t="str">
        <f>Tangvall!K2</f>
        <v>-</v>
      </c>
      <c r="L35" s="32" t="str">
        <f>Tangvall!L2</f>
        <v>Nei</v>
      </c>
      <c r="M35" s="32" t="str">
        <f>Tangvall!M2</f>
        <v>A</v>
      </c>
      <c r="N35" s="32" t="str">
        <f>Tangvall!N2</f>
        <v>Nei</v>
      </c>
      <c r="O35" s="33">
        <f>Tangvall!O2</f>
        <v>270</v>
      </c>
      <c r="P35" s="32">
        <f>Tangvall!P2</f>
        <v>300</v>
      </c>
      <c r="Q35" s="78">
        <f>Tangvall!Q2</f>
        <v>0.78666666666666663</v>
      </c>
      <c r="R35" s="61" t="str">
        <f>Tangvall!R2</f>
        <v>God</v>
      </c>
      <c r="S35" s="22">
        <f>Tangvall!S2</f>
        <v>40.771186440677965</v>
      </c>
      <c r="T35" s="32" t="str">
        <f>Tangvall!T2</f>
        <v>→</v>
      </c>
      <c r="U35" s="63" t="str">
        <f>Tangvall!U2</f>
        <v>EG0</v>
      </c>
      <c r="V35" s="63" t="str">
        <f>Tangvall!V2</f>
        <v>EG0</v>
      </c>
      <c r="W35" s="63" t="str">
        <f>Tangvall!W2</f>
        <v>EG0</v>
      </c>
      <c r="X35" s="63" t="str">
        <f>Tangvall!X2</f>
        <v>EG0</v>
      </c>
      <c r="Y35" s="63" t="str">
        <f>Tangvall!Y2</f>
        <v>EG0</v>
      </c>
      <c r="Z35" s="63" t="str">
        <f>Tangvall!Z2</f>
        <v>EG0</v>
      </c>
      <c r="AA35" s="63" t="str">
        <f>Tangvall!AA2</f>
        <v>EG0</v>
      </c>
      <c r="AB35" s="63" t="str">
        <f>Tangvall!AB2</f>
        <v>EG0</v>
      </c>
      <c r="AC35" s="63" t="str">
        <f>Tangvall!AC2</f>
        <v>EG0</v>
      </c>
      <c r="AD35" s="63" t="str">
        <f>Tangvall!AD2</f>
        <v>TG0</v>
      </c>
      <c r="AE35" s="63" t="str">
        <f>Tangvall!AE2</f>
        <v>TG0</v>
      </c>
      <c r="AF35" s="63" t="str">
        <f>Tangvall!AF2</f>
        <v>TG0</v>
      </c>
      <c r="AG35" s="63" t="str">
        <f>Tangvall!AG2</f>
        <v>TG0</v>
      </c>
      <c r="AH35" s="63" t="str">
        <f>Tangvall!AH2</f>
        <v>TG0</v>
      </c>
      <c r="AI35" s="63" t="str">
        <f>Tangvall!AI2</f>
        <v>TG0</v>
      </c>
      <c r="AJ35" s="63" t="str">
        <f>Tangvall!AJ2</f>
        <v>TG0</v>
      </c>
      <c r="AK35" s="63" t="str">
        <f>Tangvall!AK2</f>
        <v>TG0</v>
      </c>
      <c r="AL35" s="63" t="str">
        <f>Tangvall!AL2</f>
        <v>TG0</v>
      </c>
      <c r="AM35" s="63" t="str">
        <f>Tangvall!AM2</f>
        <v>TG0</v>
      </c>
      <c r="AN35" s="63" t="str">
        <f>Tangvall!AN2</f>
        <v>TG0</v>
      </c>
      <c r="AO35" s="63" t="str">
        <f>Tangvall!AO2</f>
        <v>TG0</v>
      </c>
      <c r="AP35" s="63" t="str">
        <f>Tangvall!AP2</f>
        <v>TG0</v>
      </c>
      <c r="AQ35" s="63" t="str">
        <f>Tangvall!AQ2</f>
        <v>TG0</v>
      </c>
      <c r="AR35" s="63" t="str">
        <f>Tangvall!AR2</f>
        <v>TG0</v>
      </c>
      <c r="AS35" s="63" t="str">
        <f>Tangvall!AS2</f>
        <v>TG0</v>
      </c>
      <c r="AT35" s="63" t="str">
        <f>Tangvall!AT2</f>
        <v>TG0</v>
      </c>
      <c r="AU35" s="63" t="str">
        <f>Tangvall!AU2</f>
        <v>TG0</v>
      </c>
      <c r="AV35" s="63" t="str">
        <f>Tangvall!AV2</f>
        <v>TG0</v>
      </c>
      <c r="AW35" s="63" t="str">
        <f>Tangvall!AW2</f>
        <v>TG0</v>
      </c>
      <c r="AX35" s="63" t="str">
        <f>Tangvall!AX2</f>
        <v>TG0</v>
      </c>
      <c r="AY35" s="63" t="str">
        <f>Tangvall!AY2</f>
        <v>TG0</v>
      </c>
      <c r="AZ35" s="63" t="str">
        <f>Tangvall!AZ2</f>
        <v>TG0</v>
      </c>
      <c r="BA35" s="63" t="str">
        <f>Tangvall!BA2</f>
        <v>TG0</v>
      </c>
      <c r="BB35" s="63" t="str">
        <f>Tangvall!BB2</f>
        <v>TG0</v>
      </c>
      <c r="BC35" s="63" t="str">
        <f>Tangvall!BC2</f>
        <v>TG0</v>
      </c>
      <c r="BD35" s="63" t="str">
        <f>Tangvall!BD2</f>
        <v>TG0</v>
      </c>
      <c r="BE35" s="63" t="str">
        <f>Tangvall!BE2</f>
        <v>TG0</v>
      </c>
      <c r="BF35" s="63" t="str">
        <f>Tangvall!BF2</f>
        <v>TG0</v>
      </c>
      <c r="BG35" s="63" t="str">
        <f>Tangvall!BG2</f>
        <v>TG0</v>
      </c>
      <c r="BH35" s="63" t="str">
        <f>Tangvall!BH2</f>
        <v>TG0</v>
      </c>
      <c r="BI35" s="63" t="str">
        <f>Tangvall!BI2</f>
        <v>TG0</v>
      </c>
      <c r="BJ35" s="63" t="str">
        <f>Tangvall!BJ2</f>
        <v>TG0</v>
      </c>
      <c r="BK35" s="63" t="str">
        <f>Tangvall!BK2</f>
        <v>TG0</v>
      </c>
      <c r="BL35" s="63" t="str">
        <f>Tangvall!BL2</f>
        <v>TG0</v>
      </c>
      <c r="BM35" s="63" t="str">
        <f>Tangvall!BM2</f>
        <v>TG0</v>
      </c>
      <c r="BN35" s="63" t="str">
        <f>Tangvall!BN2</f>
        <v>TG0</v>
      </c>
      <c r="BO35" s="63" t="str">
        <f>Tangvall!BO2</f>
        <v>TG0</v>
      </c>
      <c r="BP35" s="63" t="str">
        <f>Tangvall!BP2</f>
        <v>TG0</v>
      </c>
      <c r="BQ35" s="63" t="str">
        <f>Tangvall!BQ2</f>
        <v>TG0</v>
      </c>
      <c r="BR35" s="63" t="str">
        <f>Tangvall!BR2</f>
        <v>TG0</v>
      </c>
      <c r="BS35" s="63" t="str">
        <f>Tangvall!BS2</f>
        <v>TG0</v>
      </c>
      <c r="BT35" s="63" t="str">
        <f>Tangvall!BT2</f>
        <v>TG0</v>
      </c>
      <c r="BU35" s="63" t="str">
        <f>Tangvall!BU2</f>
        <v>TG0</v>
      </c>
      <c r="BV35" s="63" t="str">
        <f>Tangvall!BV2</f>
        <v>-</v>
      </c>
      <c r="BW35" s="63" t="str">
        <f>Tangvall!BW2</f>
        <v>TG0</v>
      </c>
    </row>
    <row r="36" spans="1:75" s="27" customFormat="1" ht="18.75" customHeight="1" x14ac:dyDescent="0.25">
      <c r="A36" s="31" t="str">
        <f>Tinntjønn!A2</f>
        <v>Tinntjønn skole</v>
      </c>
      <c r="B36" s="65" t="str">
        <f>Tinntjønn!B2</f>
        <v>8.-10. trinn</v>
      </c>
      <c r="C36" s="22">
        <v>209</v>
      </c>
      <c r="D36" s="22">
        <f>Tinntjønn!D2</f>
        <v>0</v>
      </c>
      <c r="E36" s="22">
        <f>Tinntjønn!E2</f>
        <v>3724</v>
      </c>
      <c r="F36" s="66">
        <f>Tinntjønn!F2</f>
        <v>70987</v>
      </c>
      <c r="G36" s="66">
        <f>Tinntjønn!G2</f>
        <v>7863</v>
      </c>
      <c r="H36" s="66">
        <f>Tinntjønn!H2</f>
        <v>7863</v>
      </c>
      <c r="I36" s="66">
        <f>Tinntjønn!I2</f>
        <v>0</v>
      </c>
      <c r="J36" s="66">
        <f>Tinntjønn!J2</f>
        <v>2002</v>
      </c>
      <c r="K36" s="22" t="str">
        <f>Tinntjønn!K2</f>
        <v>-</v>
      </c>
      <c r="L36" s="32" t="str">
        <f>Tinntjønn!L2</f>
        <v>Nei</v>
      </c>
      <c r="M36" s="32" t="str">
        <f>Tinntjønn!M2</f>
        <v>B</v>
      </c>
      <c r="N36" s="32" t="str">
        <f>Tinntjønn!N2</f>
        <v>Nei</v>
      </c>
      <c r="O36" s="33">
        <f>Tinntjønn!O2</f>
        <v>289.8</v>
      </c>
      <c r="P36" s="32">
        <f>Tinntjønn!P2</f>
        <v>322</v>
      </c>
      <c r="Q36" s="78">
        <f>Tinntjønn!Q2</f>
        <v>0.64906832298136641</v>
      </c>
      <c r="R36" s="61" t="str">
        <f>Tinntjønn!R2</f>
        <v>God</v>
      </c>
      <c r="S36" s="22">
        <f>Tinntjønn!S2</f>
        <v>37.622009569377994</v>
      </c>
      <c r="T36" s="32" t="str">
        <f>Tinntjønn!T2</f>
        <v>→</v>
      </c>
      <c r="U36" s="63" t="str">
        <f>Tinntjønn!U2</f>
        <v>EG1</v>
      </c>
      <c r="V36" s="63" t="str">
        <f>Tinntjønn!V2</f>
        <v>EG1</v>
      </c>
      <c r="W36" s="63" t="str">
        <f>Tinntjønn!W2</f>
        <v>EG0</v>
      </c>
      <c r="X36" s="63" t="str">
        <f>Tinntjønn!X2</f>
        <v>EG1</v>
      </c>
      <c r="Y36" s="63" t="str">
        <f>Tinntjønn!Y2</f>
        <v>EG1</v>
      </c>
      <c r="Z36" s="63" t="str">
        <f>Tinntjønn!Z2</f>
        <v>EG0</v>
      </c>
      <c r="AA36" s="63" t="str">
        <f>Tinntjønn!AA2</f>
        <v>EG1</v>
      </c>
      <c r="AB36" s="63" t="str">
        <f>Tinntjønn!AB2</f>
        <v>EG2</v>
      </c>
      <c r="AC36" s="63" t="str">
        <f>Tinntjønn!AC2</f>
        <v>EG1</v>
      </c>
      <c r="AD36" s="63" t="str">
        <f>Tinntjønn!AD2</f>
        <v>TG1</v>
      </c>
      <c r="AE36" s="63" t="str">
        <f>Tinntjønn!AE2</f>
        <v>TG1</v>
      </c>
      <c r="AF36" s="63" t="str">
        <f>Tinntjønn!AF2</f>
        <v>TG2</v>
      </c>
      <c r="AG36" s="63" t="str">
        <f>Tinntjønn!AG2</f>
        <v>TG2</v>
      </c>
      <c r="AH36" s="63" t="str">
        <f>Tinntjønn!AH2</f>
        <v>TG2</v>
      </c>
      <c r="AI36" s="63" t="str">
        <f>Tinntjønn!AI2</f>
        <v>TG1</v>
      </c>
      <c r="AJ36" s="63" t="str">
        <f>Tinntjønn!AJ2</f>
        <v>TG1</v>
      </c>
      <c r="AK36" s="63" t="str">
        <f>Tinntjønn!AK2</f>
        <v>TG1</v>
      </c>
      <c r="AL36" s="63" t="str">
        <f>Tinntjønn!AL2</f>
        <v>TG2</v>
      </c>
      <c r="AM36" s="63" t="str">
        <f>Tinntjønn!AM2</f>
        <v>TG2</v>
      </c>
      <c r="AN36" s="63" t="str">
        <f>Tinntjønn!AN2</f>
        <v>TG2</v>
      </c>
      <c r="AO36" s="63" t="str">
        <f>Tinntjønn!AO2</f>
        <v>TG2</v>
      </c>
      <c r="AP36" s="63" t="str">
        <f>Tinntjønn!AP2</f>
        <v>TG1</v>
      </c>
      <c r="AQ36" s="63" t="str">
        <f>Tinntjønn!AQ2</f>
        <v>TG2</v>
      </c>
      <c r="AR36" s="63" t="str">
        <f>Tinntjønn!AR2</f>
        <v>TG2</v>
      </c>
      <c r="AS36" s="63" t="str">
        <f>Tinntjønn!AS2</f>
        <v>TG1</v>
      </c>
      <c r="AT36" s="63" t="str">
        <f>Tinntjønn!AT2</f>
        <v>TG2</v>
      </c>
      <c r="AU36" s="63" t="str">
        <f>Tinntjønn!AU2</f>
        <v>TG2</v>
      </c>
      <c r="AV36" s="63" t="str">
        <f>Tinntjønn!AV2</f>
        <v>TG2</v>
      </c>
      <c r="AW36" s="63" t="str">
        <f>Tinntjønn!AW2</f>
        <v>TG0</v>
      </c>
      <c r="AX36" s="63" t="str">
        <f>Tinntjønn!AX2</f>
        <v>-</v>
      </c>
      <c r="AY36" s="63" t="str">
        <f>Tinntjønn!AY2</f>
        <v>TG3</v>
      </c>
      <c r="AZ36" s="63" t="str">
        <f>Tinntjønn!AZ2</f>
        <v>TG3</v>
      </c>
      <c r="BA36" s="63" t="str">
        <f>Tinntjønn!BA2</f>
        <v>TG1</v>
      </c>
      <c r="BB36" s="63" t="str">
        <f>Tinntjønn!BB2</f>
        <v>TG2</v>
      </c>
      <c r="BC36" s="63" t="str">
        <f>Tinntjønn!BC2</f>
        <v>TG2</v>
      </c>
      <c r="BD36" s="63" t="str">
        <f>Tinntjønn!BD2</f>
        <v>TG3</v>
      </c>
      <c r="BE36" s="63" t="str">
        <f>Tinntjønn!BE2</f>
        <v>TG1</v>
      </c>
      <c r="BF36" s="63" t="str">
        <f>Tinntjønn!BF2</f>
        <v>TG2</v>
      </c>
      <c r="BG36" s="63" t="str">
        <f>Tinntjønn!BG2</f>
        <v>TG2</v>
      </c>
      <c r="BH36" s="63" t="str">
        <f>Tinntjønn!BH2</f>
        <v>TG1</v>
      </c>
      <c r="BI36" s="63" t="str">
        <f>Tinntjønn!BI2</f>
        <v>TG2</v>
      </c>
      <c r="BJ36" s="63" t="str">
        <f>Tinntjønn!BJ2</f>
        <v>TG2</v>
      </c>
      <c r="BK36" s="63" t="str">
        <f>Tinntjønn!BK2</f>
        <v>TG2</v>
      </c>
      <c r="BL36" s="63" t="str">
        <f>Tinntjønn!BL2</f>
        <v>TG2</v>
      </c>
      <c r="BM36" s="63" t="str">
        <f>Tinntjønn!BM2</f>
        <v>TG2</v>
      </c>
      <c r="BN36" s="63" t="str">
        <f>Tinntjønn!BN2</f>
        <v>TG1</v>
      </c>
      <c r="BO36" s="63" t="str">
        <f>Tinntjønn!BO2</f>
        <v>TG3</v>
      </c>
      <c r="BP36" s="63" t="str">
        <f>Tinntjønn!BP2</f>
        <v>TG1</v>
      </c>
      <c r="BQ36" s="63" t="str">
        <f>Tinntjønn!BQ2</f>
        <v>TG2</v>
      </c>
      <c r="BR36" s="63" t="str">
        <f>Tinntjønn!BR2</f>
        <v>TG3</v>
      </c>
      <c r="BS36" s="63" t="str">
        <f>Tinntjønn!BS2</f>
        <v>TG2</v>
      </c>
      <c r="BT36" s="63" t="str">
        <f>Tinntjønn!BT2</f>
        <v>TG3</v>
      </c>
      <c r="BU36" s="63" t="str">
        <f>Tinntjønn!BU2</f>
        <v>TG3</v>
      </c>
      <c r="BV36" s="63" t="str">
        <f>Tinntjønn!BV2</f>
        <v>TG3</v>
      </c>
      <c r="BW36" s="63" t="str">
        <f>Tinntjønn!BW2</f>
        <v>TG3</v>
      </c>
    </row>
    <row r="37" spans="1:75" s="27" customFormat="1" ht="18.75" customHeight="1" x14ac:dyDescent="0.25">
      <c r="A37" s="31" t="str">
        <f>Tordenskjoldsgate!A2</f>
        <v>Tordenskjoldsgate skole</v>
      </c>
      <c r="B37" s="65" t="str">
        <f>Tordenskjoldsgate!B2</f>
        <v>1.-7. trinn</v>
      </c>
      <c r="C37" s="22">
        <v>146</v>
      </c>
      <c r="D37" s="22">
        <f>Tordenskjoldsgate!D2</f>
        <v>0</v>
      </c>
      <c r="E37" s="22">
        <f>Tordenskjoldsgate!E2</f>
        <v>1122</v>
      </c>
      <c r="F37" s="66">
        <f>Tordenskjoldsgate!F2</f>
        <v>4546</v>
      </c>
      <c r="G37" s="66">
        <f>Tordenskjoldsgate!G2</f>
        <v>3250</v>
      </c>
      <c r="H37" s="66">
        <f>Tordenskjoldsgate!H2</f>
        <v>3250</v>
      </c>
      <c r="I37" s="66">
        <f>Tordenskjoldsgate!I2</f>
        <v>0</v>
      </c>
      <c r="J37" s="66">
        <f>Tordenskjoldsgate!J2</f>
        <v>1871</v>
      </c>
      <c r="K37" s="22">
        <f>Tordenskjoldsgate!K2</f>
        <v>2004</v>
      </c>
      <c r="L37" s="32" t="str">
        <f>Tordenskjoldsgate!L2</f>
        <v>TG0</v>
      </c>
      <c r="M37" s="32" t="str">
        <f>Tordenskjoldsgate!M2</f>
        <v>B</v>
      </c>
      <c r="N37" s="32" t="str">
        <f>Tordenskjoldsgate!N2</f>
        <v xml:space="preserve">Ja </v>
      </c>
      <c r="O37" s="33">
        <f>Tordenskjoldsgate!O2</f>
        <v>126.9</v>
      </c>
      <c r="P37" s="32">
        <f>Tordenskjoldsgate!P2</f>
        <v>141</v>
      </c>
      <c r="Q37" s="78">
        <f>Tordenskjoldsgate!Q2</f>
        <v>1.0354609929078014</v>
      </c>
      <c r="R37" s="61" t="str">
        <f>Tordenskjoldsgate!R2</f>
        <v>Mangelfullt</v>
      </c>
      <c r="S37" s="22">
        <f>Tordenskjoldsgate!S2</f>
        <v>22.260273972602739</v>
      </c>
      <c r="T37" s="32" t="str">
        <f>Tordenskjoldsgate!T2</f>
        <v>↑</v>
      </c>
      <c r="U37" s="63" t="str">
        <f>Tordenskjoldsgate!U2</f>
        <v>EG3</v>
      </c>
      <c r="V37" s="63" t="str">
        <f>Tordenskjoldsgate!V2</f>
        <v>EG3</v>
      </c>
      <c r="W37" s="63" t="str">
        <f>Tordenskjoldsgate!W2</f>
        <v>EG2</v>
      </c>
      <c r="X37" s="63" t="str">
        <f>Tordenskjoldsgate!X2</f>
        <v>EG3</v>
      </c>
      <c r="Y37" s="63" t="str">
        <f>Tordenskjoldsgate!Y2</f>
        <v>EG2</v>
      </c>
      <c r="Z37" s="63" t="str">
        <f>Tordenskjoldsgate!Z2</f>
        <v>EG2</v>
      </c>
      <c r="AA37" s="63" t="str">
        <f>Tordenskjoldsgate!AA2</f>
        <v>EG1</v>
      </c>
      <c r="AB37" s="63" t="str">
        <f>Tordenskjoldsgate!AB2</f>
        <v>EG2</v>
      </c>
      <c r="AC37" s="63" t="str">
        <f>Tordenskjoldsgate!AC2</f>
        <v>EG3</v>
      </c>
      <c r="AD37" s="63" t="str">
        <f>Tordenskjoldsgate!AD2</f>
        <v>TG2</v>
      </c>
      <c r="AE37" s="63" t="str">
        <f>Tordenskjoldsgate!AE2</f>
        <v>TG3</v>
      </c>
      <c r="AF37" s="63" t="str">
        <f>Tordenskjoldsgate!AF2</f>
        <v>TG2</v>
      </c>
      <c r="AG37" s="63" t="str">
        <f>Tordenskjoldsgate!AG2</f>
        <v>TG2</v>
      </c>
      <c r="AH37" s="63" t="str">
        <f>Tordenskjoldsgate!AH2</f>
        <v>TG3</v>
      </c>
      <c r="AI37" s="63" t="str">
        <f>Tordenskjoldsgate!AI2</f>
        <v>TG2</v>
      </c>
      <c r="AJ37" s="63" t="str">
        <f>Tordenskjoldsgate!AJ2</f>
        <v>TG2</v>
      </c>
      <c r="AK37" s="63" t="str">
        <f>Tordenskjoldsgate!AK2</f>
        <v>TG1</v>
      </c>
      <c r="AL37" s="63" t="str">
        <f>Tordenskjoldsgate!AL2</f>
        <v>TG2</v>
      </c>
      <c r="AM37" s="63" t="str">
        <f>Tordenskjoldsgate!AM2</f>
        <v>TG3</v>
      </c>
      <c r="AN37" s="63" t="str">
        <f>Tordenskjoldsgate!AN2</f>
        <v>TG2</v>
      </c>
      <c r="AO37" s="63" t="str">
        <f>Tordenskjoldsgate!AO2</f>
        <v>TG3</v>
      </c>
      <c r="AP37" s="63" t="str">
        <f>Tordenskjoldsgate!AP2</f>
        <v>TG1</v>
      </c>
      <c r="AQ37" s="63" t="str">
        <f>Tordenskjoldsgate!AQ2</f>
        <v>TG3</v>
      </c>
      <c r="AR37" s="63" t="str">
        <f>Tordenskjoldsgate!AR2</f>
        <v>TG2</v>
      </c>
      <c r="AS37" s="63" t="str">
        <f>Tordenskjoldsgate!AS2</f>
        <v>TG2</v>
      </c>
      <c r="AT37" s="63" t="str">
        <f>Tordenskjoldsgate!AT2</f>
        <v>TG2</v>
      </c>
      <c r="AU37" s="63" t="str">
        <f>Tordenskjoldsgate!AU2</f>
        <v>TG2</v>
      </c>
      <c r="AV37" s="63" t="str">
        <f>Tordenskjoldsgate!AV2</f>
        <v>TG1</v>
      </c>
      <c r="AW37" s="63" t="str">
        <f>Tordenskjoldsgate!AW2</f>
        <v>TG1</v>
      </c>
      <c r="AX37" s="63" t="str">
        <f>Tordenskjoldsgate!AX2</f>
        <v>TG2</v>
      </c>
      <c r="AY37" s="63" t="str">
        <f>Tordenskjoldsgate!AY2</f>
        <v>TG2</v>
      </c>
      <c r="AZ37" s="63" t="str">
        <f>Tordenskjoldsgate!AZ2</f>
        <v>TG2</v>
      </c>
      <c r="BA37" s="63" t="str">
        <f>Tordenskjoldsgate!BA2</f>
        <v>TG2</v>
      </c>
      <c r="BB37" s="63" t="str">
        <f>Tordenskjoldsgate!BB2</f>
        <v>TG2</v>
      </c>
      <c r="BC37" s="63" t="str">
        <f>Tordenskjoldsgate!BC2</f>
        <v>TG2</v>
      </c>
      <c r="BD37" s="63" t="str">
        <f>Tordenskjoldsgate!BD2</f>
        <v>TG2</v>
      </c>
      <c r="BE37" s="63" t="str">
        <f>Tordenskjoldsgate!BE2</f>
        <v>TG2</v>
      </c>
      <c r="BF37" s="63" t="str">
        <f>Tordenskjoldsgate!BF2</f>
        <v>TG2</v>
      </c>
      <c r="BG37" s="63" t="str">
        <f>Tordenskjoldsgate!BG2</f>
        <v>TG3</v>
      </c>
      <c r="BH37" s="63" t="str">
        <f>Tordenskjoldsgate!BH2</f>
        <v>TG2</v>
      </c>
      <c r="BI37" s="63" t="str">
        <f>Tordenskjoldsgate!BI2</f>
        <v>TG2</v>
      </c>
      <c r="BJ37" s="63" t="str">
        <f>Tordenskjoldsgate!BJ2</f>
        <v>TG3</v>
      </c>
      <c r="BK37" s="63" t="str">
        <f>Tordenskjoldsgate!BK2</f>
        <v>TG3</v>
      </c>
      <c r="BL37" s="63" t="str">
        <f>Tordenskjoldsgate!BL2</f>
        <v>TG3</v>
      </c>
      <c r="BM37" s="63" t="str">
        <f>Tordenskjoldsgate!BM2</f>
        <v>TG3</v>
      </c>
      <c r="BN37" s="63" t="str">
        <f>Tordenskjoldsgate!BN2</f>
        <v>TG3</v>
      </c>
      <c r="BO37" s="63" t="str">
        <f>Tordenskjoldsgate!BO2</f>
        <v>TG3</v>
      </c>
      <c r="BP37" s="63" t="str">
        <f>Tordenskjoldsgate!BP2</f>
        <v>TG3</v>
      </c>
      <c r="BQ37" s="63" t="str">
        <f>Tordenskjoldsgate!BQ2</f>
        <v>TG3</v>
      </c>
      <c r="BR37" s="63" t="str">
        <f>Tordenskjoldsgate!BR2</f>
        <v>TG3</v>
      </c>
      <c r="BS37" s="63" t="str">
        <f>Tordenskjoldsgate!BS2</f>
        <v>TG2</v>
      </c>
      <c r="BT37" s="63" t="str">
        <f>Tordenskjoldsgate!BT2</f>
        <v>TG3</v>
      </c>
      <c r="BU37" s="63" t="str">
        <f>Tordenskjoldsgate!BU2</f>
        <v>TG3</v>
      </c>
      <c r="BV37" s="63" t="str">
        <f>Tordenskjoldsgate!BV2</f>
        <v>TG3</v>
      </c>
      <c r="BW37" s="63" t="str">
        <f>Tordenskjoldsgate!BW2</f>
        <v>TG3</v>
      </c>
    </row>
    <row r="38" spans="1:75" s="27" customFormat="1" ht="18.75" customHeight="1" x14ac:dyDescent="0.25">
      <c r="A38" s="31" t="str">
        <f>Torridal_B!A2</f>
        <v>Torridal skole (B)</v>
      </c>
      <c r="B38" s="65" t="str">
        <f>Torridal_B!B2</f>
        <v>1.-7. trinn</v>
      </c>
      <c r="C38" s="22">
        <v>183</v>
      </c>
      <c r="D38" s="22">
        <f>Torridal_B!D2</f>
        <v>0</v>
      </c>
      <c r="E38" s="22">
        <f>Torridal_B!E2</f>
        <v>2918</v>
      </c>
      <c r="F38" s="66">
        <f>Torridal_B!F2</f>
        <v>13600</v>
      </c>
      <c r="G38" s="66">
        <f>Torridal_B!G2</f>
        <v>9341</v>
      </c>
      <c r="H38" s="66">
        <f>Torridal_B!H2</f>
        <v>9341</v>
      </c>
      <c r="I38" s="66">
        <f>Torridal_B!I2</f>
        <v>0</v>
      </c>
      <c r="J38" s="66">
        <f>Torridal_B!J2</f>
        <v>2016</v>
      </c>
      <c r="K38" s="22">
        <f>Torridal_B!K2</f>
        <v>2016</v>
      </c>
      <c r="L38" s="32" t="str">
        <f>Torridal_B!L2</f>
        <v>Nei</v>
      </c>
      <c r="M38" s="32" t="str">
        <f>Torridal_B!M2</f>
        <v>A</v>
      </c>
      <c r="N38" s="32" t="str">
        <f>Torridal_B!N2</f>
        <v>Nei</v>
      </c>
      <c r="O38" s="33">
        <f>Torridal_B!O2</f>
        <v>230.4</v>
      </c>
      <c r="P38" s="32">
        <f>Torridal_B!P2</f>
        <v>256</v>
      </c>
      <c r="Q38" s="78">
        <f>Torridal_B!Q2</f>
        <v>0.71484375</v>
      </c>
      <c r="R38" s="61" t="str">
        <f>Torridal_B!R2</f>
        <v>God</v>
      </c>
      <c r="S38" s="22">
        <f>Torridal_B!S2</f>
        <v>51.043715846994537</v>
      </c>
      <c r="T38" s="32" t="str">
        <f>Torridal_B!T2</f>
        <v>↓</v>
      </c>
      <c r="U38" s="63" t="str">
        <f>Torridal_B!U2</f>
        <v>EG0</v>
      </c>
      <c r="V38" s="63" t="str">
        <f>Torridal_B!V2</f>
        <v>EG0</v>
      </c>
      <c r="W38" s="63" t="str">
        <f>Torridal_B!W2</f>
        <v>EG1</v>
      </c>
      <c r="X38" s="63" t="str">
        <f>Torridal_B!X2</f>
        <v>EG0</v>
      </c>
      <c r="Y38" s="63" t="str">
        <f>Torridal_B!Y2</f>
        <v>EG0</v>
      </c>
      <c r="Z38" s="63" t="str">
        <f>Torridal_B!Z2</f>
        <v>EG0</v>
      </c>
      <c r="AA38" s="63" t="str">
        <f>Torridal_B!AA2</f>
        <v>EG0</v>
      </c>
      <c r="AB38" s="63" t="str">
        <f>Torridal_B!AB2</f>
        <v>EG1</v>
      </c>
      <c r="AC38" s="63" t="str">
        <f>Torridal_B!AC2</f>
        <v>EG0</v>
      </c>
      <c r="AD38" s="63" t="str">
        <f>Torridal_B!AD2</f>
        <v>TG1</v>
      </c>
      <c r="AE38" s="63" t="str">
        <f>Torridal_B!AE2</f>
        <v>TG1</v>
      </c>
      <c r="AF38" s="63" t="str">
        <f>Torridal_B!AF2</f>
        <v>TG1</v>
      </c>
      <c r="AG38" s="63" t="str">
        <f>Torridal_B!AG2</f>
        <v>TG1</v>
      </c>
      <c r="AH38" s="63" t="str">
        <f>Torridal_B!AH2</f>
        <v>TG1</v>
      </c>
      <c r="AI38" s="63" t="str">
        <f>Torridal_B!AI2</f>
        <v>TG1</v>
      </c>
      <c r="AJ38" s="63" t="str">
        <f>Torridal_B!AJ2</f>
        <v>TG1</v>
      </c>
      <c r="AK38" s="63" t="str">
        <f>Torridal_B!AK2</f>
        <v>TG1</v>
      </c>
      <c r="AL38" s="63" t="str">
        <f>Torridal_B!AL2</f>
        <v>TG1</v>
      </c>
      <c r="AM38" s="63" t="str">
        <f>Torridal_B!AM2</f>
        <v>TG1</v>
      </c>
      <c r="AN38" s="63" t="str">
        <f>Torridal_B!AN2</f>
        <v>TG1</v>
      </c>
      <c r="AO38" s="63" t="str">
        <f>Torridal_B!AO2</f>
        <v>TG1</v>
      </c>
      <c r="AP38" s="63" t="str">
        <f>Torridal_B!AP2</f>
        <v>TG1</v>
      </c>
      <c r="AQ38" s="63" t="str">
        <f>Torridal_B!AQ2</f>
        <v>TG1</v>
      </c>
      <c r="AR38" s="63" t="str">
        <f>Torridal_B!AR2</f>
        <v>TG1</v>
      </c>
      <c r="AS38" s="63" t="str">
        <f>Torridal_B!AS2</f>
        <v>TG1</v>
      </c>
      <c r="AT38" s="63" t="str">
        <f>Torridal_B!AT2</f>
        <v>TG1</v>
      </c>
      <c r="AU38" s="63" t="str">
        <f>Torridal_B!AU2</f>
        <v>TG1</v>
      </c>
      <c r="AV38" s="63" t="str">
        <f>Torridal_B!AV2</f>
        <v>TG1</v>
      </c>
      <c r="AW38" s="63" t="str">
        <f>Torridal_B!AW2</f>
        <v>TG1</v>
      </c>
      <c r="AX38" s="63" t="str">
        <f>Torridal_B!AX2</f>
        <v>TG1</v>
      </c>
      <c r="AY38" s="63" t="str">
        <f>Torridal_B!AY2</f>
        <v>TG1</v>
      </c>
      <c r="AZ38" s="63" t="str">
        <f>Torridal_B!AZ2</f>
        <v>TG1</v>
      </c>
      <c r="BA38" s="63" t="str">
        <f>Torridal_B!BA2</f>
        <v>TG0</v>
      </c>
      <c r="BB38" s="63" t="str">
        <f>Torridal_B!BB2</f>
        <v>TG1</v>
      </c>
      <c r="BC38" s="63" t="str">
        <f>Torridal_B!BC2</f>
        <v>TG0</v>
      </c>
      <c r="BD38" s="63" t="str">
        <f>Torridal_B!BD2</f>
        <v>TG0</v>
      </c>
      <c r="BE38" s="63" t="str">
        <f>Torridal_B!BE2</f>
        <v>TG1</v>
      </c>
      <c r="BF38" s="63" t="str">
        <f>Torridal_B!BF2</f>
        <v>TG1</v>
      </c>
      <c r="BG38" s="63" t="str">
        <f>Torridal_B!BG2</f>
        <v>TG1</v>
      </c>
      <c r="BH38" s="63" t="str">
        <f>Torridal_B!BH2</f>
        <v>TG1</v>
      </c>
      <c r="BI38" s="63" t="str">
        <f>Torridal_B!BI2</f>
        <v>TG1</v>
      </c>
      <c r="BJ38" s="63" t="str">
        <f>Torridal_B!BJ2</f>
        <v>TG0</v>
      </c>
      <c r="BK38" s="63" t="str">
        <f>Torridal_B!BK2</f>
        <v>TG0</v>
      </c>
      <c r="BL38" s="63" t="str">
        <f>Torridal_B!BL2</f>
        <v>TG0</v>
      </c>
      <c r="BM38" s="63" t="str">
        <f>Torridal_B!BM2</f>
        <v>TG0</v>
      </c>
      <c r="BN38" s="63" t="str">
        <f>Torridal_B!BN2</f>
        <v>TG0</v>
      </c>
      <c r="BO38" s="63" t="str">
        <f>Torridal_B!BO2</f>
        <v>TG0</v>
      </c>
      <c r="BP38" s="63" t="str">
        <f>Torridal_B!BP2</f>
        <v>TG0</v>
      </c>
      <c r="BQ38" s="63" t="str">
        <f>Torridal_B!BQ2</f>
        <v>TG0</v>
      </c>
      <c r="BR38" s="63" t="str">
        <f>Torridal_B!BR2</f>
        <v>TG0</v>
      </c>
      <c r="BS38" s="63" t="str">
        <f>Torridal_B!BS2</f>
        <v>TG0</v>
      </c>
      <c r="BT38" s="63" t="str">
        <f>Torridal_B!BT2</f>
        <v>TG0</v>
      </c>
      <c r="BU38" s="63" t="str">
        <f>Torridal_B!BU2</f>
        <v>TG0</v>
      </c>
      <c r="BV38" s="63" t="str">
        <f>Torridal_B!BV2</f>
        <v>-</v>
      </c>
      <c r="BW38" s="63" t="str">
        <f>Torridal_B!BW2</f>
        <v>TG0</v>
      </c>
    </row>
    <row r="39" spans="1:75" s="27" customFormat="1" ht="18.75" customHeight="1" x14ac:dyDescent="0.25">
      <c r="A39" s="31" t="str">
        <f>Torridal_U!A2</f>
        <v>Torridal skole (U)</v>
      </c>
      <c r="B39" s="65" t="str">
        <f>Torridal_U!B2</f>
        <v>8.-10. trinn</v>
      </c>
      <c r="C39" s="22">
        <v>192</v>
      </c>
      <c r="D39" s="22">
        <f>Torridal_U!D2</f>
        <v>0</v>
      </c>
      <c r="E39" s="22">
        <f>Torridal_U!E2</f>
        <v>3200</v>
      </c>
      <c r="F39" s="66">
        <f>Torridal_U!F2</f>
        <v>15382</v>
      </c>
      <c r="G39" s="66">
        <f>Torridal_U!G2</f>
        <v>10994</v>
      </c>
      <c r="H39" s="66">
        <f>Torridal_U!H2</f>
        <v>8964</v>
      </c>
      <c r="I39" s="66">
        <f>Torridal_U!I2</f>
        <v>2030</v>
      </c>
      <c r="J39" s="66">
        <f>Torridal_U!J2</f>
        <v>2009</v>
      </c>
      <c r="K39" s="22" t="str">
        <f>Torridal_U!K2</f>
        <v>-</v>
      </c>
      <c r="L39" s="32" t="str">
        <f>Torridal_U!L2</f>
        <v>Nei</v>
      </c>
      <c r="M39" s="32" t="str">
        <f>Torridal_U!M2</f>
        <v>A</v>
      </c>
      <c r="N39" s="32" t="str">
        <f>Torridal_U!N2</f>
        <v>Nei</v>
      </c>
      <c r="O39" s="33">
        <f>Torridal_U!O2</f>
        <v>195.3</v>
      </c>
      <c r="P39" s="32">
        <f>Torridal_U!P2</f>
        <v>217</v>
      </c>
      <c r="Q39" s="78">
        <f>Torridal_U!Q2</f>
        <v>0.88479262672811065</v>
      </c>
      <c r="R39" s="61" t="str">
        <f>Torridal_U!R2</f>
        <v>God</v>
      </c>
      <c r="S39" s="22">
        <f>Torridal_U!S2</f>
        <v>57.260416666666664</v>
      </c>
      <c r="T39" s="32" t="str">
        <f>Torridal_U!T2</f>
        <v>↓</v>
      </c>
      <c r="U39" s="63" t="str">
        <f>Torridal_U!U2</f>
        <v>EG0</v>
      </c>
      <c r="V39" s="63" t="str">
        <f>Torridal_U!V2</f>
        <v>EG0</v>
      </c>
      <c r="W39" s="63" t="str">
        <f>Torridal_U!W2</f>
        <v>EG0</v>
      </c>
      <c r="X39" s="63" t="str">
        <f>Torridal_U!X2</f>
        <v>EG0</v>
      </c>
      <c r="Y39" s="63" t="str">
        <f>Torridal_U!Y2</f>
        <v>EG3</v>
      </c>
      <c r="Z39" s="63" t="str">
        <f>Torridal_U!Z2</f>
        <v>EG0</v>
      </c>
      <c r="AA39" s="63" t="str">
        <f>Torridal_U!AA2</f>
        <v>EG3</v>
      </c>
      <c r="AB39" s="63" t="str">
        <f>Torridal_U!AB2</f>
        <v>EG2</v>
      </c>
      <c r="AC39" s="63" t="str">
        <f>Torridal_U!AC2</f>
        <v>EG2</v>
      </c>
      <c r="AD39" s="63" t="str">
        <f>Torridal_U!AD2</f>
        <v>TG1</v>
      </c>
      <c r="AE39" s="63" t="str">
        <f>Torridal_U!AE2</f>
        <v>TG1</v>
      </c>
      <c r="AF39" s="63" t="str">
        <f>Torridal_U!AF2</f>
        <v>TG1</v>
      </c>
      <c r="AG39" s="63" t="str">
        <f>Torridal_U!AG2</f>
        <v>TG1</v>
      </c>
      <c r="AH39" s="63" t="str">
        <f>Torridal_U!AH2</f>
        <v>TG2</v>
      </c>
      <c r="AI39" s="63" t="str">
        <f>Torridal_U!AI2</f>
        <v>TG1</v>
      </c>
      <c r="AJ39" s="63" t="str">
        <f>Torridal_U!AJ2</f>
        <v>TG1</v>
      </c>
      <c r="AK39" s="63" t="str">
        <f>Torridal_U!AK2</f>
        <v>TG1</v>
      </c>
      <c r="AL39" s="63" t="str">
        <f>Torridal_U!AL2</f>
        <v>TG2</v>
      </c>
      <c r="AM39" s="63" t="str">
        <f>Torridal_U!AM2</f>
        <v>TG1</v>
      </c>
      <c r="AN39" s="63" t="str">
        <f>Torridal_U!AN2</f>
        <v>TG1</v>
      </c>
      <c r="AO39" s="63" t="str">
        <f>Torridal_U!AO2</f>
        <v>TG2</v>
      </c>
      <c r="AP39" s="63" t="str">
        <f>Torridal_U!AP2</f>
        <v>TG1</v>
      </c>
      <c r="AQ39" s="63" t="str">
        <f>Torridal_U!AQ2</f>
        <v>TG1</v>
      </c>
      <c r="AR39" s="63" t="str">
        <f>Torridal_U!AR2</f>
        <v>TG1</v>
      </c>
      <c r="AS39" s="63" t="str">
        <f>Torridal_U!AS2</f>
        <v>TG1</v>
      </c>
      <c r="AT39" s="63" t="str">
        <f>Torridal_U!AT2</f>
        <v>TG1</v>
      </c>
      <c r="AU39" s="63" t="str">
        <f>Torridal_U!AU2</f>
        <v>TG0</v>
      </c>
      <c r="AV39" s="63" t="str">
        <f>Torridal_U!AV2</f>
        <v>TG1</v>
      </c>
      <c r="AW39" s="63" t="str">
        <f>Torridal_U!AW2</f>
        <v>TG2</v>
      </c>
      <c r="AX39" s="63" t="str">
        <f>Torridal_U!AX2</f>
        <v>-</v>
      </c>
      <c r="AY39" s="63" t="str">
        <f>Torridal_U!AY2</f>
        <v>TG3</v>
      </c>
      <c r="AZ39" s="63" t="str">
        <f>Torridal_U!AZ2</f>
        <v>TG3</v>
      </c>
      <c r="BA39" s="63" t="str">
        <f>Torridal_U!BA2</f>
        <v>TG1</v>
      </c>
      <c r="BB39" s="63" t="str">
        <f>Torridal_U!BB2</f>
        <v>TG1</v>
      </c>
      <c r="BC39" s="63" t="str">
        <f>Torridal_U!BC2</f>
        <v>TG2</v>
      </c>
      <c r="BD39" s="63" t="str">
        <f>Torridal_U!BD2</f>
        <v>TG2</v>
      </c>
      <c r="BE39" s="63" t="str">
        <f>Torridal_U!BE2</f>
        <v>TG2</v>
      </c>
      <c r="BF39" s="63" t="str">
        <f>Torridal_U!BF2</f>
        <v>TG1</v>
      </c>
      <c r="BG39" s="63" t="str">
        <f>Torridal_U!BG2</f>
        <v>TG0</v>
      </c>
      <c r="BH39" s="63" t="str">
        <f>Torridal_U!BH2</f>
        <v>TG1</v>
      </c>
      <c r="BI39" s="63" t="str">
        <f>Torridal_U!BI2</f>
        <v>TG1</v>
      </c>
      <c r="BJ39" s="63" t="str">
        <f>Torridal_U!BJ2</f>
        <v>TG1</v>
      </c>
      <c r="BK39" s="63" t="str">
        <f>Torridal_U!BK2</f>
        <v>TG1</v>
      </c>
      <c r="BL39" s="63" t="str">
        <f>Torridal_U!BL2</f>
        <v>TG1</v>
      </c>
      <c r="BM39" s="63" t="str">
        <f>Torridal_U!BM2</f>
        <v>TG1</v>
      </c>
      <c r="BN39" s="63" t="str">
        <f>Torridal_U!BN2</f>
        <v>TG1</v>
      </c>
      <c r="BO39" s="63" t="str">
        <f>Torridal_U!BO2</f>
        <v>TG0</v>
      </c>
      <c r="BP39" s="63" t="str">
        <f>Torridal_U!BP2</f>
        <v>TG2</v>
      </c>
      <c r="BQ39" s="63" t="str">
        <f>Torridal_U!BQ2</f>
        <v>TG1</v>
      </c>
      <c r="BR39" s="63" t="str">
        <f>Torridal_U!BR2</f>
        <v>TG2</v>
      </c>
      <c r="BS39" s="63" t="str">
        <f>Torridal_U!BS2</f>
        <v>TG1</v>
      </c>
      <c r="BT39" s="63" t="str">
        <f>Torridal_U!BT2</f>
        <v>TG2</v>
      </c>
      <c r="BU39" s="63" t="str">
        <f>Torridal_U!BU2</f>
        <v>TG2</v>
      </c>
      <c r="BV39" s="63" t="str">
        <f>Torridal_U!BV2</f>
        <v>-</v>
      </c>
      <c r="BW39" s="63" t="str">
        <f>Torridal_U!BW2</f>
        <v>TG2</v>
      </c>
    </row>
    <row r="40" spans="1:75" s="27" customFormat="1" ht="18.75" customHeight="1" x14ac:dyDescent="0.25">
      <c r="A40" s="31" t="str">
        <f>Tunballen!A2</f>
        <v>Tunballen skole</v>
      </c>
      <c r="B40" s="65" t="str">
        <f>Tunballen!B2</f>
        <v>1.-7. trinn</v>
      </c>
      <c r="C40" s="22">
        <v>336</v>
      </c>
      <c r="D40" s="22">
        <f>Tunballen!D2</f>
        <v>0</v>
      </c>
      <c r="E40" s="22">
        <f>Tunballen!E2</f>
        <v>5137</v>
      </c>
      <c r="F40" s="66">
        <f>Tunballen!F2</f>
        <v>20500</v>
      </c>
      <c r="G40" s="66">
        <f>Tunballen!G2</f>
        <v>15924</v>
      </c>
      <c r="H40" s="66">
        <f>Tunballen!H2</f>
        <v>12100</v>
      </c>
      <c r="I40" s="66">
        <f>Tunballen!I2</f>
        <v>3824</v>
      </c>
      <c r="J40" s="66">
        <f>Tunballen!J2</f>
        <v>1998</v>
      </c>
      <c r="K40" s="22">
        <f>Tunballen!K2</f>
        <v>2004</v>
      </c>
      <c r="L40" s="32" t="str">
        <f>Tunballen!L2</f>
        <v>Nei</v>
      </c>
      <c r="M40" s="32" t="str">
        <f>Tunballen!M2</f>
        <v>B</v>
      </c>
      <c r="N40" s="32" t="str">
        <f>Tunballen!N2</f>
        <v>Nei</v>
      </c>
      <c r="O40" s="33">
        <f>Tunballen!O2</f>
        <v>492.3</v>
      </c>
      <c r="P40" s="32">
        <f>Tunballen!P2</f>
        <v>547</v>
      </c>
      <c r="Q40" s="78">
        <f>Tunballen!Q2</f>
        <v>0.61425959780621575</v>
      </c>
      <c r="R40" s="61" t="str">
        <f>Tunballen!R2</f>
        <v>God</v>
      </c>
      <c r="S40" s="22">
        <f>Tunballen!S2</f>
        <v>47.392857142857146</v>
      </c>
      <c r="T40" s="32" t="str">
        <f>Tunballen!T2</f>
        <v>↓</v>
      </c>
      <c r="U40" s="63" t="str">
        <f>Tunballen!U2</f>
        <v>EG0</v>
      </c>
      <c r="V40" s="63" t="str">
        <f>Tunballen!V2</f>
        <v>EG0</v>
      </c>
      <c r="W40" s="63" t="str">
        <f>Tunballen!W2</f>
        <v>EG0</v>
      </c>
      <c r="X40" s="63" t="str">
        <f>Tunballen!X2</f>
        <v>EG0</v>
      </c>
      <c r="Y40" s="63" t="str">
        <f>Tunballen!Y2</f>
        <v>EG1</v>
      </c>
      <c r="Z40" s="63" t="str">
        <f>Tunballen!Z2</f>
        <v>EG0</v>
      </c>
      <c r="AA40" s="63" t="str">
        <f>Tunballen!AA2</f>
        <v>EG3</v>
      </c>
      <c r="AB40" s="63" t="str">
        <f>Tunballen!AB2</f>
        <v>EG1</v>
      </c>
      <c r="AC40" s="63" t="str">
        <f>Tunballen!AC2</f>
        <v>EG1</v>
      </c>
      <c r="AD40" s="63" t="str">
        <f>Tunballen!AD2</f>
        <v>TG2</v>
      </c>
      <c r="AE40" s="63" t="str">
        <f>Tunballen!AE2</f>
        <v>TG2</v>
      </c>
      <c r="AF40" s="63" t="str">
        <f>Tunballen!AF2</f>
        <v>TG2</v>
      </c>
      <c r="AG40" s="63" t="str">
        <f>Tunballen!AG2</f>
        <v>TG1</v>
      </c>
      <c r="AH40" s="63" t="str">
        <f>Tunballen!AH2</f>
        <v>TG2</v>
      </c>
      <c r="AI40" s="63" t="str">
        <f>Tunballen!AI2</f>
        <v>TG2</v>
      </c>
      <c r="AJ40" s="63" t="str">
        <f>Tunballen!AJ2</f>
        <v>TG1</v>
      </c>
      <c r="AK40" s="63" t="str">
        <f>Tunballen!AK2</f>
        <v>TG3</v>
      </c>
      <c r="AL40" s="63" t="str">
        <f>Tunballen!AL2</f>
        <v>TG1</v>
      </c>
      <c r="AM40" s="63" t="str">
        <f>Tunballen!AM2</f>
        <v>TG1</v>
      </c>
      <c r="AN40" s="63" t="str">
        <f>Tunballen!AN2</f>
        <v>TG2</v>
      </c>
      <c r="AO40" s="63" t="str">
        <f>Tunballen!AO2</f>
        <v>TG1</v>
      </c>
      <c r="AP40" s="63" t="str">
        <f>Tunballen!AP2</f>
        <v>TG1</v>
      </c>
      <c r="AQ40" s="63" t="str">
        <f>Tunballen!AQ2</f>
        <v>TG2</v>
      </c>
      <c r="AR40" s="63" t="str">
        <f>Tunballen!AR2</f>
        <v>TG1</v>
      </c>
      <c r="AS40" s="63" t="str">
        <f>Tunballen!AS2</f>
        <v>TG1</v>
      </c>
      <c r="AT40" s="63" t="str">
        <f>Tunballen!AT2</f>
        <v>TG1</v>
      </c>
      <c r="AU40" s="63" t="str">
        <f>Tunballen!AU2</f>
        <v>TG2</v>
      </c>
      <c r="AV40" s="63" t="str">
        <f>Tunballen!AV2</f>
        <v>TG1</v>
      </c>
      <c r="AW40" s="63" t="str">
        <f>Tunballen!AW2</f>
        <v>TG1</v>
      </c>
      <c r="AX40" s="63" t="str">
        <f>Tunballen!AX2</f>
        <v>TG2</v>
      </c>
      <c r="AY40" s="63" t="str">
        <f>Tunballen!AY2</f>
        <v>TG1</v>
      </c>
      <c r="AZ40" s="63" t="str">
        <f>Tunballen!AZ2</f>
        <v>TG1</v>
      </c>
      <c r="BA40" s="63" t="str">
        <f>Tunballen!BA2</f>
        <v>TG1</v>
      </c>
      <c r="BB40" s="63" t="str">
        <f>Tunballen!BB2</f>
        <v>TG2</v>
      </c>
      <c r="BC40" s="63" t="str">
        <f>Tunballen!BC2</f>
        <v>TG2</v>
      </c>
      <c r="BD40" s="63" t="str">
        <f>Tunballen!BD2</f>
        <v>TG2</v>
      </c>
      <c r="BE40" s="63" t="str">
        <f>Tunballen!BE2</f>
        <v>TG2</v>
      </c>
      <c r="BF40" s="63" t="str">
        <f>Tunballen!BF2</f>
        <v>TG2</v>
      </c>
      <c r="BG40" s="63" t="str">
        <f>Tunballen!BG2</f>
        <v>TG1</v>
      </c>
      <c r="BH40" s="63" t="str">
        <f>Tunballen!BH2</f>
        <v>TG2</v>
      </c>
      <c r="BI40" s="63" t="str">
        <f>Tunballen!BI2</f>
        <v>TG2</v>
      </c>
      <c r="BJ40" s="63" t="str">
        <f>Tunballen!BJ2</f>
        <v>TG2</v>
      </c>
      <c r="BK40" s="63" t="str">
        <f>Tunballen!BK2</f>
        <v>TG1</v>
      </c>
      <c r="BL40" s="63" t="str">
        <f>Tunballen!BL2</f>
        <v>TG1</v>
      </c>
      <c r="BM40" s="63" t="str">
        <f>Tunballen!BM2</f>
        <v>TG2</v>
      </c>
      <c r="BN40" s="63" t="str">
        <f>Tunballen!BN2</f>
        <v>TG1</v>
      </c>
      <c r="BO40" s="63" t="str">
        <f>Tunballen!BO2</f>
        <v>TG3</v>
      </c>
      <c r="BP40" s="63" t="str">
        <f>Tunballen!BP2</f>
        <v>TG1</v>
      </c>
      <c r="BQ40" s="63" t="str">
        <f>Tunballen!BQ2</f>
        <v>TG2</v>
      </c>
      <c r="BR40" s="63" t="str">
        <f>Tunballen!BR2</f>
        <v>TG3</v>
      </c>
      <c r="BS40" s="63" t="str">
        <f>Tunballen!BS2</f>
        <v>TG3</v>
      </c>
      <c r="BT40" s="63" t="str">
        <f>Tunballen!BT2</f>
        <v>TG3</v>
      </c>
      <c r="BU40" s="63" t="str">
        <f>Tunballen!BU2</f>
        <v>TG3</v>
      </c>
      <c r="BV40" s="63" t="str">
        <f>Tunballen!BV2</f>
        <v>TG3</v>
      </c>
      <c r="BW40" s="63" t="str">
        <f>Tunballen!BW2</f>
        <v>TG3</v>
      </c>
    </row>
    <row r="41" spans="1:75" s="27" customFormat="1" ht="18.75" customHeight="1" x14ac:dyDescent="0.25">
      <c r="A41" s="31" t="str">
        <f>Vardåsen!A2</f>
        <v>Vardåsen skole</v>
      </c>
      <c r="B41" s="65" t="str">
        <f>Vardåsen!B2</f>
        <v>1.-7. trinn</v>
      </c>
      <c r="C41" s="22">
        <v>325</v>
      </c>
      <c r="D41" s="22">
        <f>Vardåsen!D2</f>
        <v>0</v>
      </c>
      <c r="E41" s="22">
        <f>Vardåsen!E2</f>
        <v>5520</v>
      </c>
      <c r="F41" s="66">
        <f>Vardåsen!F2</f>
        <v>22351</v>
      </c>
      <c r="G41" s="66">
        <f>Vardåsen!G2</f>
        <v>12485</v>
      </c>
      <c r="H41" s="66">
        <f>Vardåsen!H2</f>
        <v>12485</v>
      </c>
      <c r="I41" s="66">
        <f>Vardåsen!I2</f>
        <v>0</v>
      </c>
      <c r="J41" s="66">
        <f>Vardåsen!J2</f>
        <v>1971</v>
      </c>
      <c r="K41" s="22">
        <f>Vardåsen!K2</f>
        <v>2002</v>
      </c>
      <c r="L41" s="32" t="str">
        <f>Vardåsen!L2</f>
        <v>Nei</v>
      </c>
      <c r="M41" s="32" t="str">
        <f>Vardåsen!M2</f>
        <v>B</v>
      </c>
      <c r="N41" s="32" t="str">
        <f>Vardåsen!N2</f>
        <v>Nei</v>
      </c>
      <c r="O41" s="33">
        <f>Vardåsen!O2</f>
        <v>330.3</v>
      </c>
      <c r="P41" s="32">
        <f>Vardåsen!P2</f>
        <v>367</v>
      </c>
      <c r="Q41" s="78">
        <f>Vardåsen!Q2</f>
        <v>0.88555858310626701</v>
      </c>
      <c r="R41" s="61" t="str">
        <f>Vardåsen!R2</f>
        <v>God</v>
      </c>
      <c r="S41" s="22">
        <f>Vardåsen!S2</f>
        <v>38.415384615384617</v>
      </c>
      <c r="T41" s="32" t="str">
        <f>Vardåsen!T2</f>
        <v>↑</v>
      </c>
      <c r="U41" s="63" t="str">
        <f>Vardåsen!U2</f>
        <v>EG1</v>
      </c>
      <c r="V41" s="63" t="str">
        <f>Vardåsen!V2</f>
        <v>EG0</v>
      </c>
      <c r="W41" s="63" t="str">
        <f>Vardåsen!W2</f>
        <v>EG0</v>
      </c>
      <c r="X41" s="63" t="str">
        <f>Vardåsen!X2</f>
        <v>EG2</v>
      </c>
      <c r="Y41" s="63" t="str">
        <f>Vardåsen!Y2</f>
        <v>EG0</v>
      </c>
      <c r="Z41" s="63" t="str">
        <f>Vardåsen!Z2</f>
        <v>EG0</v>
      </c>
      <c r="AA41" s="63" t="str">
        <f>Vardåsen!AA2</f>
        <v>EG1</v>
      </c>
      <c r="AB41" s="63" t="str">
        <f>Vardåsen!AB2</f>
        <v>EG1</v>
      </c>
      <c r="AC41" s="63" t="str">
        <f>Vardåsen!AC2</f>
        <v>EG1</v>
      </c>
      <c r="AD41" s="63" t="str">
        <f>Vardåsen!AD2</f>
        <v>TG2</v>
      </c>
      <c r="AE41" s="63" t="str">
        <f>Vardåsen!AE2</f>
        <v>TG2</v>
      </c>
      <c r="AF41" s="63" t="str">
        <f>Vardåsen!AF2</f>
        <v>TG2</v>
      </c>
      <c r="AG41" s="63" t="str">
        <f>Vardåsen!AG2</f>
        <v>TG3</v>
      </c>
      <c r="AH41" s="63" t="str">
        <f>Vardåsen!AH2</f>
        <v>TG2</v>
      </c>
      <c r="AI41" s="63" t="str">
        <f>Vardåsen!AI2</f>
        <v>TG2</v>
      </c>
      <c r="AJ41" s="63" t="str">
        <f>Vardåsen!AJ2</f>
        <v>TG3</v>
      </c>
      <c r="AK41" s="63" t="str">
        <f>Vardåsen!AK2</f>
        <v>TG1</v>
      </c>
      <c r="AL41" s="63" t="str">
        <f>Vardåsen!AL2</f>
        <v>TG2</v>
      </c>
      <c r="AM41" s="63" t="str">
        <f>Vardåsen!AM2</f>
        <v>TG2</v>
      </c>
      <c r="AN41" s="63" t="str">
        <f>Vardåsen!AN2</f>
        <v>TG3</v>
      </c>
      <c r="AO41" s="63" t="str">
        <f>Vardåsen!AO2</f>
        <v>TG1</v>
      </c>
      <c r="AP41" s="63" t="str">
        <f>Vardåsen!AP2</f>
        <v>-</v>
      </c>
      <c r="AQ41" s="63" t="str">
        <f>Vardåsen!AQ2</f>
        <v>TG2</v>
      </c>
      <c r="AR41" s="63" t="str">
        <f>Vardåsen!AR2</f>
        <v>TG2</v>
      </c>
      <c r="AS41" s="63" t="str">
        <f>Vardåsen!AS2</f>
        <v>TG2</v>
      </c>
      <c r="AT41" s="63" t="str">
        <f>Vardåsen!AT2</f>
        <v>TG1</v>
      </c>
      <c r="AU41" s="63" t="str">
        <f>Vardåsen!AU2</f>
        <v>TG2</v>
      </c>
      <c r="AV41" s="63" t="str">
        <f>Vardåsen!AV2</f>
        <v>TG1</v>
      </c>
      <c r="AW41" s="63" t="str">
        <f>Vardåsen!AW2</f>
        <v>TG1</v>
      </c>
      <c r="AX41" s="63" t="str">
        <f>Vardåsen!AX2</f>
        <v>TG3</v>
      </c>
      <c r="AY41" s="63" t="str">
        <f>Vardåsen!AY2</f>
        <v>TG1</v>
      </c>
      <c r="AZ41" s="63" t="str">
        <f>Vardåsen!AZ2</f>
        <v>TG1</v>
      </c>
      <c r="BA41" s="63" t="str">
        <f>Vardåsen!BA2</f>
        <v>TG3</v>
      </c>
      <c r="BB41" s="63" t="str">
        <f>Vardåsen!BB2</f>
        <v>TG2</v>
      </c>
      <c r="BC41" s="63" t="str">
        <f>Vardåsen!BC2</f>
        <v>TG1</v>
      </c>
      <c r="BD41" s="63" t="str">
        <f>Vardåsen!BD2</f>
        <v>TG1</v>
      </c>
      <c r="BE41" s="63" t="str">
        <f>Vardåsen!BE2</f>
        <v>TG1</v>
      </c>
      <c r="BF41" s="63" t="str">
        <f>Vardåsen!BF2</f>
        <v>TG2</v>
      </c>
      <c r="BG41" s="63" t="str">
        <f>Vardåsen!BG2</f>
        <v>TG2</v>
      </c>
      <c r="BH41" s="63" t="str">
        <f>Vardåsen!BH2</f>
        <v>TG2</v>
      </c>
      <c r="BI41" s="63" t="str">
        <f>Vardåsen!BI2</f>
        <v>TG1</v>
      </c>
      <c r="BJ41" s="63" t="str">
        <f>Vardåsen!BJ2</f>
        <v>TG3</v>
      </c>
      <c r="BK41" s="63" t="str">
        <f>Vardåsen!BK2</f>
        <v>TG2</v>
      </c>
      <c r="BL41" s="63" t="str">
        <f>Vardåsen!BL2</f>
        <v>TG3</v>
      </c>
      <c r="BM41" s="63" t="str">
        <f>Vardåsen!BM2</f>
        <v>TG3</v>
      </c>
      <c r="BN41" s="63" t="str">
        <f>Vardåsen!BN2</f>
        <v>TG3</v>
      </c>
      <c r="BO41" s="63" t="str">
        <f>Vardåsen!BO2</f>
        <v>TG3</v>
      </c>
      <c r="BP41" s="63" t="str">
        <f>Vardåsen!BP2</f>
        <v>TG3</v>
      </c>
      <c r="BQ41" s="63" t="str">
        <f>Vardåsen!BQ2</f>
        <v>TG3</v>
      </c>
      <c r="BR41" s="63" t="str">
        <f>Vardåsen!BR2</f>
        <v>TG2</v>
      </c>
      <c r="BS41" s="63" t="str">
        <f>Vardåsen!BS2</f>
        <v>TG1</v>
      </c>
      <c r="BT41" s="63" t="str">
        <f>Vardåsen!BT2</f>
        <v>TG3</v>
      </c>
      <c r="BU41" s="63" t="str">
        <f>Vardåsen!BU2</f>
        <v>TG3</v>
      </c>
      <c r="BV41" s="63" t="str">
        <f>Vardåsen!BV2</f>
        <v>TG3</v>
      </c>
      <c r="BW41" s="63" t="str">
        <f>Vardåsen!BW2</f>
        <v>TG1</v>
      </c>
    </row>
    <row r="42" spans="1:75" s="27" customFormat="1" ht="18.75" customHeight="1" x14ac:dyDescent="0.25">
      <c r="A42" s="31" t="str">
        <f>Ve!A2</f>
        <v>Ve skole</v>
      </c>
      <c r="B42" s="65" t="str">
        <f>Ve!B2</f>
        <v>1.-10. trinn</v>
      </c>
      <c r="C42" s="22">
        <v>368</v>
      </c>
      <c r="D42" s="22">
        <f>Ve!D2</f>
        <v>0</v>
      </c>
      <c r="E42" s="22">
        <f>Ve!E2</f>
        <v>6781</v>
      </c>
      <c r="F42" s="66">
        <f>Ve!F2</f>
        <v>23314</v>
      </c>
      <c r="G42" s="66">
        <f>Ve!G2</f>
        <v>13191</v>
      </c>
      <c r="H42" s="66">
        <f>Ve!H2</f>
        <v>13191</v>
      </c>
      <c r="I42" s="66">
        <f>Ve!I2</f>
        <v>0</v>
      </c>
      <c r="J42" s="66">
        <f>Ve!J2</f>
        <v>1959</v>
      </c>
      <c r="K42" s="22">
        <f>Ve!K2</f>
        <v>2002</v>
      </c>
      <c r="L42" s="32" t="str">
        <f>Ve!L2</f>
        <v>Nei</v>
      </c>
      <c r="M42" s="32" t="str">
        <f>Ve!M2</f>
        <v>B</v>
      </c>
      <c r="N42" s="32" t="str">
        <f>Ve!N2</f>
        <v xml:space="preserve">Ja </v>
      </c>
      <c r="O42" s="33">
        <f>Ve!O2</f>
        <v>469.8</v>
      </c>
      <c r="P42" s="32">
        <f>Ve!P2</f>
        <v>522</v>
      </c>
      <c r="Q42" s="78">
        <f>Ve!Q2</f>
        <v>0.70498084291187735</v>
      </c>
      <c r="R42" s="61" t="str">
        <f>Ve!R2</f>
        <v>God</v>
      </c>
      <c r="S42" s="22">
        <f>Ve!S2</f>
        <v>35.845108695652172</v>
      </c>
      <c r="T42" s="32" t="str">
        <f>Ve!T2</f>
        <v>↓</v>
      </c>
      <c r="U42" s="63" t="str">
        <f>Ve!U2</f>
        <v>EG1</v>
      </c>
      <c r="V42" s="63" t="str">
        <f>Ve!V2</f>
        <v>EG1</v>
      </c>
      <c r="W42" s="63" t="str">
        <f>Ve!W2</f>
        <v>EG1</v>
      </c>
      <c r="X42" s="63" t="str">
        <f>Ve!X2</f>
        <v>EG2</v>
      </c>
      <c r="Y42" s="63" t="str">
        <f>Ve!Y2</f>
        <v>EG0</v>
      </c>
      <c r="Z42" s="63" t="str">
        <f>Ve!Z2</f>
        <v>EG0</v>
      </c>
      <c r="AA42" s="63" t="str">
        <f>Ve!AA2</f>
        <v>EG0</v>
      </c>
      <c r="AB42" s="63" t="str">
        <f>Ve!AB2</f>
        <v>EG1</v>
      </c>
      <c r="AC42" s="63" t="str">
        <f>Ve!AC2</f>
        <v>EG1</v>
      </c>
      <c r="AD42" s="63" t="str">
        <f>Ve!AD2</f>
        <v>TG2</v>
      </c>
      <c r="AE42" s="63" t="str">
        <f>Ve!AE2</f>
        <v>TG2</v>
      </c>
      <c r="AF42" s="63" t="str">
        <f>Ve!AF2</f>
        <v>TG2</v>
      </c>
      <c r="AG42" s="63" t="str">
        <f>Ve!AG2</f>
        <v>TG2</v>
      </c>
      <c r="AH42" s="63" t="str">
        <f>Ve!AH2</f>
        <v>TG2</v>
      </c>
      <c r="AI42" s="63" t="str">
        <f>Ve!AI2</f>
        <v>TG1</v>
      </c>
      <c r="AJ42" s="63" t="str">
        <f>Ve!AJ2</f>
        <v>TG2</v>
      </c>
      <c r="AK42" s="63" t="str">
        <f>Ve!AK2</f>
        <v>TG1</v>
      </c>
      <c r="AL42" s="63" t="str">
        <f>Ve!AL2</f>
        <v>TG2</v>
      </c>
      <c r="AM42" s="63" t="str">
        <f>Ve!AM2</f>
        <v>TG1</v>
      </c>
      <c r="AN42" s="63" t="str">
        <f>Ve!AN2</f>
        <v>TG1</v>
      </c>
      <c r="AO42" s="63" t="str">
        <f>Ve!AO2</f>
        <v>-</v>
      </c>
      <c r="AP42" s="63" t="str">
        <f>Ve!AP2</f>
        <v>-</v>
      </c>
      <c r="AQ42" s="63" t="str">
        <f>Ve!AQ2</f>
        <v>TG2</v>
      </c>
      <c r="AR42" s="63" t="str">
        <f>Ve!AR2</f>
        <v>TG2</v>
      </c>
      <c r="AS42" s="63" t="str">
        <f>Ve!AS2</f>
        <v>TG1</v>
      </c>
      <c r="AT42" s="63" t="str">
        <f>Ve!AT2</f>
        <v>TG1</v>
      </c>
      <c r="AU42" s="63" t="str">
        <f>Ve!AU2</f>
        <v>TG2</v>
      </c>
      <c r="AV42" s="63" t="str">
        <f>Ve!AV2</f>
        <v>TG1</v>
      </c>
      <c r="AW42" s="63" t="str">
        <f>Ve!AW2</f>
        <v>TG2</v>
      </c>
      <c r="AX42" s="63" t="str">
        <f>Ve!AX2</f>
        <v>TG2</v>
      </c>
      <c r="AY42" s="63" t="str">
        <f>Ve!AY2</f>
        <v>-</v>
      </c>
      <c r="AZ42" s="63" t="str">
        <f>Ve!AZ2</f>
        <v>TG1</v>
      </c>
      <c r="BA42" s="63" t="str">
        <f>Ve!BA2</f>
        <v>-</v>
      </c>
      <c r="BB42" s="63" t="str">
        <f>Ve!BB2</f>
        <v>TG2</v>
      </c>
      <c r="BC42" s="63" t="str">
        <f>Ve!BC2</f>
        <v>TG3</v>
      </c>
      <c r="BD42" s="63" t="str">
        <f>Ve!BD2</f>
        <v>TG3</v>
      </c>
      <c r="BE42" s="63" t="str">
        <f>Ve!BE2</f>
        <v>TG3</v>
      </c>
      <c r="BF42" s="63" t="str">
        <f>Ve!BF2</f>
        <v>TG3</v>
      </c>
      <c r="BG42" s="63" t="str">
        <f>Ve!BG2</f>
        <v>TG3</v>
      </c>
      <c r="BH42" s="63" t="str">
        <f>Ve!BH2</f>
        <v>TG3</v>
      </c>
      <c r="BI42" s="63" t="str">
        <f>Ve!BI2</f>
        <v>TG2</v>
      </c>
      <c r="BJ42" s="63" t="str">
        <f>Ve!BJ2</f>
        <v>TG3</v>
      </c>
      <c r="BK42" s="63" t="str">
        <f>Ve!BK2</f>
        <v>-</v>
      </c>
      <c r="BL42" s="63" t="str">
        <f>Ve!BL2</f>
        <v>TG3</v>
      </c>
      <c r="BM42" s="63" t="str">
        <f>Ve!BM2</f>
        <v>TG2</v>
      </c>
      <c r="BN42" s="63" t="str">
        <f>Ve!BN2</f>
        <v>TG2</v>
      </c>
      <c r="BO42" s="63" t="str">
        <f>Ve!BO2</f>
        <v>TG3</v>
      </c>
      <c r="BP42" s="63" t="str">
        <f>Ve!BP2</f>
        <v>TG3</v>
      </c>
      <c r="BQ42" s="63" t="str">
        <f>Ve!BQ2</f>
        <v>TG2</v>
      </c>
      <c r="BR42" s="63" t="str">
        <f>Ve!BR2</f>
        <v>TG3</v>
      </c>
      <c r="BS42" s="63" t="str">
        <f>Ve!BS2</f>
        <v>TG2</v>
      </c>
      <c r="BT42" s="63" t="str">
        <f>Ve!BT2</f>
        <v>TG3</v>
      </c>
      <c r="BU42" s="63" t="str">
        <f>Ve!BU2</f>
        <v>TG3</v>
      </c>
      <c r="BV42" s="63" t="str">
        <f>Ve!BV2</f>
        <v>TG3</v>
      </c>
      <c r="BW42" s="63" t="str">
        <f>Ve!BW2</f>
        <v>TG3</v>
      </c>
    </row>
    <row r="43" spans="1:75" s="27" customFormat="1" ht="18.75" customHeight="1" x14ac:dyDescent="0.25">
      <c r="A43" s="31" t="str">
        <f>Vigvoll!A2</f>
        <v>Vigvoll skole</v>
      </c>
      <c r="B43" s="65" t="str">
        <f>Vigvoll!B2</f>
        <v>8.-10. trinn</v>
      </c>
      <c r="C43" s="22">
        <v>208</v>
      </c>
      <c r="D43" s="22">
        <f>Vigvoll!D2</f>
        <v>0</v>
      </c>
      <c r="E43" s="22">
        <f>Vigvoll!E2</f>
        <v>2738</v>
      </c>
      <c r="F43" s="66">
        <f>Vigvoll!F2</f>
        <v>6642</v>
      </c>
      <c r="G43" s="66">
        <f>Vigvoll!G2</f>
        <v>2430</v>
      </c>
      <c r="H43" s="66">
        <f>Vigvoll!H2</f>
        <v>1400</v>
      </c>
      <c r="I43" s="66">
        <f>Vigvoll!I2</f>
        <v>1030</v>
      </c>
      <c r="J43" s="66">
        <f>Vigvoll!J2</f>
        <v>1995</v>
      </c>
      <c r="K43" s="22" t="str">
        <f>Vigvoll!K2</f>
        <v>-</v>
      </c>
      <c r="L43" s="32" t="str">
        <f>Vigvoll!L2</f>
        <v>TG1</v>
      </c>
      <c r="M43" s="32" t="str">
        <f>Vigvoll!M2</f>
        <v>B</v>
      </c>
      <c r="N43" s="32" t="str">
        <f>Vigvoll!N2</f>
        <v xml:space="preserve">Ja </v>
      </c>
      <c r="O43" s="33">
        <f>Vigvoll!O2</f>
        <v>202.5</v>
      </c>
      <c r="P43" s="32">
        <f>Vigvoll!P2</f>
        <v>225</v>
      </c>
      <c r="Q43" s="78">
        <f>Vigvoll!Q2</f>
        <v>0.9244444444444444</v>
      </c>
      <c r="R43" s="61" t="str">
        <f>Vigvoll!R2</f>
        <v>For lite</v>
      </c>
      <c r="S43" s="22">
        <f>Vigvoll!S2</f>
        <v>11.682692307692308</v>
      </c>
      <c r="T43" s="32" t="str">
        <f>Vigvoll!T2</f>
        <v>↑</v>
      </c>
      <c r="U43" s="63" t="str">
        <f>Vigvoll!U2</f>
        <v>EG1</v>
      </c>
      <c r="V43" s="63" t="str">
        <f>Vigvoll!V2</f>
        <v>EG2</v>
      </c>
      <c r="W43" s="63" t="str">
        <f>Vigvoll!W2</f>
        <v>EG1</v>
      </c>
      <c r="X43" s="63" t="str">
        <f>Vigvoll!X2</f>
        <v>EG1</v>
      </c>
      <c r="Y43" s="63" t="str">
        <f>Vigvoll!Y2</f>
        <v>EG0</v>
      </c>
      <c r="Z43" s="63" t="str">
        <f>Vigvoll!Z2</f>
        <v>EG0</v>
      </c>
      <c r="AA43" s="63" t="str">
        <f>Vigvoll!AA2</f>
        <v>EG0</v>
      </c>
      <c r="AB43" s="63" t="str">
        <f>Vigvoll!AB2</f>
        <v>EG1</v>
      </c>
      <c r="AC43" s="63" t="str">
        <f>Vigvoll!AC2</f>
        <v>EG1</v>
      </c>
      <c r="AD43" s="63" t="str">
        <f>Vigvoll!AD2</f>
        <v>TG2</v>
      </c>
      <c r="AE43" s="63" t="str">
        <f>Vigvoll!AE2</f>
        <v>TG1</v>
      </c>
      <c r="AF43" s="63" t="str">
        <f>Vigvoll!AF2</f>
        <v>TG1</v>
      </c>
      <c r="AG43" s="63" t="str">
        <f>Vigvoll!AG2</f>
        <v>TG2</v>
      </c>
      <c r="AH43" s="63" t="str">
        <f>Vigvoll!AH2</f>
        <v>TG2</v>
      </c>
      <c r="AI43" s="63" t="str">
        <f>Vigvoll!AI2</f>
        <v>TG3</v>
      </c>
      <c r="AJ43" s="63" t="str">
        <f>Vigvoll!AJ2</f>
        <v>TG2</v>
      </c>
      <c r="AK43" s="63" t="str">
        <f>Vigvoll!AK2</f>
        <v>TG1</v>
      </c>
      <c r="AL43" s="63" t="str">
        <f>Vigvoll!AL2</f>
        <v>TG1</v>
      </c>
      <c r="AM43" s="63" t="str">
        <f>Vigvoll!AM2</f>
        <v>TG2</v>
      </c>
      <c r="AN43" s="63" t="str">
        <f>Vigvoll!AN2</f>
        <v>TG2</v>
      </c>
      <c r="AO43" s="63" t="str">
        <f>Vigvoll!AO2</f>
        <v>-</v>
      </c>
      <c r="AP43" s="63" t="str">
        <f>Vigvoll!AP2</f>
        <v>-</v>
      </c>
      <c r="AQ43" s="63" t="str">
        <f>Vigvoll!AQ2</f>
        <v>TG2</v>
      </c>
      <c r="AR43" s="63" t="str">
        <f>Vigvoll!AR2</f>
        <v>TG2</v>
      </c>
      <c r="AS43" s="63" t="str">
        <f>Vigvoll!AS2</f>
        <v>TG2</v>
      </c>
      <c r="AT43" s="63" t="str">
        <f>Vigvoll!AT2</f>
        <v>TG2</v>
      </c>
      <c r="AU43" s="63" t="str">
        <f>Vigvoll!AU2</f>
        <v>TG2</v>
      </c>
      <c r="AV43" s="63" t="str">
        <f>Vigvoll!AV2</f>
        <v>TG1</v>
      </c>
      <c r="AW43" s="63" t="str">
        <f>Vigvoll!AW2</f>
        <v>TG2</v>
      </c>
      <c r="AX43" s="63" t="str">
        <f>Vigvoll!AX2</f>
        <v>TG2</v>
      </c>
      <c r="AY43" s="63" t="str">
        <f>Vigvoll!AY2</f>
        <v>TG2</v>
      </c>
      <c r="AZ43" s="63" t="str">
        <f>Vigvoll!AZ2</f>
        <v>TG2</v>
      </c>
      <c r="BA43" s="63" t="str">
        <f>Vigvoll!BA2</f>
        <v>TG2</v>
      </c>
      <c r="BB43" s="63" t="str">
        <f>Vigvoll!BB2</f>
        <v>TG2</v>
      </c>
      <c r="BC43" s="63" t="str">
        <f>Vigvoll!BC2</f>
        <v>TG3</v>
      </c>
      <c r="BD43" s="63" t="str">
        <f>Vigvoll!BD2</f>
        <v>TG3</v>
      </c>
      <c r="BE43" s="63" t="str">
        <f>Vigvoll!BE2</f>
        <v>TG2</v>
      </c>
      <c r="BF43" s="63" t="str">
        <f>Vigvoll!BF2</f>
        <v>TG1</v>
      </c>
      <c r="BG43" s="63" t="str">
        <f>Vigvoll!BG2</f>
        <v>TG2</v>
      </c>
      <c r="BH43" s="63" t="str">
        <f>Vigvoll!BH2</f>
        <v>TG1</v>
      </c>
      <c r="BI43" s="63" t="str">
        <f>Vigvoll!BI2</f>
        <v>TG1</v>
      </c>
      <c r="BJ43" s="63" t="str">
        <f>Vigvoll!BJ2</f>
        <v>TG2</v>
      </c>
      <c r="BK43" s="63" t="str">
        <f>Vigvoll!BK2</f>
        <v>TG2</v>
      </c>
      <c r="BL43" s="63" t="str">
        <f>Vigvoll!BL2</f>
        <v>TG3</v>
      </c>
      <c r="BM43" s="63" t="str">
        <f>Vigvoll!BM2</f>
        <v>TG1</v>
      </c>
      <c r="BN43" s="63" t="str">
        <f>Vigvoll!BN2</f>
        <v>TG1</v>
      </c>
      <c r="BO43" s="63" t="str">
        <f>Vigvoll!BO2</f>
        <v>TG1</v>
      </c>
      <c r="BP43" s="63" t="str">
        <f>Vigvoll!BP2</f>
        <v>TG1</v>
      </c>
      <c r="BQ43" s="63" t="str">
        <f>Vigvoll!BQ2</f>
        <v>TG1</v>
      </c>
      <c r="BR43" s="63" t="str">
        <f>Vigvoll!BR2</f>
        <v>TG3</v>
      </c>
      <c r="BS43" s="63" t="str">
        <f>Vigvoll!BS2</f>
        <v>TG2</v>
      </c>
      <c r="BT43" s="63" t="str">
        <f>Vigvoll!BT2</f>
        <v>TG3</v>
      </c>
      <c r="BU43" s="63" t="str">
        <f>Vigvoll!BU2</f>
        <v>TG3</v>
      </c>
      <c r="BV43" s="63" t="str">
        <f>Vigvoll!BV2</f>
        <v>-</v>
      </c>
      <c r="BW43" s="63" t="str">
        <f>Vigvoll!BW2</f>
        <v>TG3</v>
      </c>
    </row>
    <row r="44" spans="1:75" s="27" customFormat="1" ht="18.75" customHeight="1" x14ac:dyDescent="0.25">
      <c r="A44" s="31" t="str">
        <f>Voiebyen!A2</f>
        <v>Voiebyen skole</v>
      </c>
      <c r="B44" s="65" t="str">
        <f>Voiebyen!B2</f>
        <v>1.-7. trinn</v>
      </c>
      <c r="C44" s="22">
        <v>313</v>
      </c>
      <c r="D44" s="22">
        <f>Voiebyen!D2</f>
        <v>0</v>
      </c>
      <c r="E44" s="22">
        <f>Voiebyen!E2</f>
        <v>4070</v>
      </c>
      <c r="F44" s="66">
        <f>Voiebyen!F2</f>
        <v>18940</v>
      </c>
      <c r="G44" s="66">
        <f>Voiebyen!G2</f>
        <v>13673</v>
      </c>
      <c r="H44" s="66">
        <f>Voiebyen!H2</f>
        <v>10673</v>
      </c>
      <c r="I44" s="66">
        <f>Voiebyen!I2</f>
        <v>3000</v>
      </c>
      <c r="J44" s="66">
        <f>Voiebyen!J2</f>
        <v>2002</v>
      </c>
      <c r="K44" s="22" t="str">
        <f>Voiebyen!K2</f>
        <v>-</v>
      </c>
      <c r="L44" s="32" t="str">
        <f>Voiebyen!L2</f>
        <v>TG1</v>
      </c>
      <c r="M44" s="32" t="str">
        <f>Voiebyen!M2</f>
        <v>B</v>
      </c>
      <c r="N44" s="32" t="str">
        <f>Voiebyen!N2</f>
        <v>Nei</v>
      </c>
      <c r="O44" s="33">
        <f>Voiebyen!O2</f>
        <v>397.8</v>
      </c>
      <c r="P44" s="32">
        <f>Voiebyen!P2</f>
        <v>442</v>
      </c>
      <c r="Q44" s="78">
        <f>Voiebyen!Q2</f>
        <v>0.70814479638009054</v>
      </c>
      <c r="R44" s="61" t="str">
        <f>Voiebyen!R2</f>
        <v>God</v>
      </c>
      <c r="S44" s="22">
        <f>Voiebyen!S2</f>
        <v>43.683706070287542</v>
      </c>
      <c r="T44" s="32" t="str">
        <f>Voiebyen!T2</f>
        <v>→</v>
      </c>
      <c r="U44" s="63" t="str">
        <f>Voiebyen!U2</f>
        <v>EG0</v>
      </c>
      <c r="V44" s="63" t="str">
        <f>Voiebyen!V2</f>
        <v>EG0</v>
      </c>
      <c r="W44" s="63" t="str">
        <f>Voiebyen!W2</f>
        <v>EG0</v>
      </c>
      <c r="X44" s="63" t="str">
        <f>Voiebyen!X2</f>
        <v>EG0</v>
      </c>
      <c r="Y44" s="63" t="str">
        <f>Voiebyen!Y2</f>
        <v>EG0</v>
      </c>
      <c r="Z44" s="63" t="str">
        <f>Voiebyen!Z2</f>
        <v>EG0</v>
      </c>
      <c r="AA44" s="63" t="str">
        <f>Voiebyen!AA2</f>
        <v>EG0</v>
      </c>
      <c r="AB44" s="63" t="str">
        <f>Voiebyen!AB2</f>
        <v>EG2</v>
      </c>
      <c r="AC44" s="63" t="str">
        <f>Voiebyen!AC2</f>
        <v>EG1</v>
      </c>
      <c r="AD44" s="63" t="str">
        <f>Voiebyen!AD2</f>
        <v>TG2</v>
      </c>
      <c r="AE44" s="63" t="str">
        <f>Voiebyen!AE2</f>
        <v>TG2</v>
      </c>
      <c r="AF44" s="63" t="str">
        <f>Voiebyen!AF2</f>
        <v>TG2</v>
      </c>
      <c r="AG44" s="63" t="str">
        <f>Voiebyen!AG2</f>
        <v>TG2</v>
      </c>
      <c r="AH44" s="63" t="str">
        <f>Voiebyen!AH2</f>
        <v>TG2</v>
      </c>
      <c r="AI44" s="63" t="str">
        <f>Voiebyen!AI2</f>
        <v>TG1</v>
      </c>
      <c r="AJ44" s="63" t="str">
        <f>Voiebyen!AJ2</f>
        <v>TG3</v>
      </c>
      <c r="AK44" s="63" t="str">
        <f>Voiebyen!AK2</f>
        <v>TG2</v>
      </c>
      <c r="AL44" s="63" t="str">
        <f>Voiebyen!AL2</f>
        <v>TG2</v>
      </c>
      <c r="AM44" s="63" t="str">
        <f>Voiebyen!AM2</f>
        <v>TG2</v>
      </c>
      <c r="AN44" s="63" t="str">
        <f>Voiebyen!AN2</f>
        <v>TG2</v>
      </c>
      <c r="AO44" s="63" t="str">
        <f>Voiebyen!AO2</f>
        <v>TG2</v>
      </c>
      <c r="AP44" s="63" t="str">
        <f>Voiebyen!AP2</f>
        <v>TG1</v>
      </c>
      <c r="AQ44" s="63" t="str">
        <f>Voiebyen!AQ2</f>
        <v>TG2</v>
      </c>
      <c r="AR44" s="63" t="str">
        <f>Voiebyen!AR2</f>
        <v>TG1</v>
      </c>
      <c r="AS44" s="63" t="str">
        <f>Voiebyen!AS2</f>
        <v>TG1</v>
      </c>
      <c r="AT44" s="63" t="str">
        <f>Voiebyen!AT2</f>
        <v>TG1</v>
      </c>
      <c r="AU44" s="63" t="str">
        <f>Voiebyen!AU2</f>
        <v>TG2</v>
      </c>
      <c r="AV44" s="63" t="str">
        <f>Voiebyen!AV2</f>
        <v>TG0</v>
      </c>
      <c r="AW44" s="63" t="str">
        <f>Voiebyen!AW2</f>
        <v>TG0</v>
      </c>
      <c r="AX44" s="63" t="str">
        <f>Voiebyen!AX2</f>
        <v>TG2</v>
      </c>
      <c r="AY44" s="63" t="str">
        <f>Voiebyen!AY2</f>
        <v>TG1</v>
      </c>
      <c r="AZ44" s="63" t="str">
        <f>Voiebyen!AZ2</f>
        <v>TG1</v>
      </c>
      <c r="BA44" s="63" t="str">
        <f>Voiebyen!BA2</f>
        <v>TG1</v>
      </c>
      <c r="BB44" s="63" t="str">
        <f>Voiebyen!BB2</f>
        <v>TG2</v>
      </c>
      <c r="BC44" s="63" t="str">
        <f>Voiebyen!BC2</f>
        <v>TG1</v>
      </c>
      <c r="BD44" s="63" t="str">
        <f>Voiebyen!BD2</f>
        <v>TG1</v>
      </c>
      <c r="BE44" s="63" t="str">
        <f>Voiebyen!BE2</f>
        <v>TG1</v>
      </c>
      <c r="BF44" s="63" t="str">
        <f>Voiebyen!BF2</f>
        <v>TG2</v>
      </c>
      <c r="BG44" s="63" t="str">
        <f>Voiebyen!BG2</f>
        <v>TG1</v>
      </c>
      <c r="BH44" s="63" t="str">
        <f>Voiebyen!BH2</f>
        <v>TG3</v>
      </c>
      <c r="BI44" s="63" t="str">
        <f>Voiebyen!BI2</f>
        <v>TG2</v>
      </c>
      <c r="BJ44" s="63" t="str">
        <f>Voiebyen!BJ2</f>
        <v>TG2</v>
      </c>
      <c r="BK44" s="63" t="str">
        <f>Voiebyen!BK2</f>
        <v>TG1</v>
      </c>
      <c r="BL44" s="63" t="str">
        <f>Voiebyen!BL2</f>
        <v>TG3</v>
      </c>
      <c r="BM44" s="63" t="str">
        <f>Voiebyen!BM2</f>
        <v>TG2</v>
      </c>
      <c r="BN44" s="63" t="str">
        <f>Voiebyen!BN2</f>
        <v>TG2</v>
      </c>
      <c r="BO44" s="63" t="str">
        <f>Voiebyen!BO2</f>
        <v>TG3</v>
      </c>
      <c r="BP44" s="63" t="str">
        <f>Voiebyen!BP2</f>
        <v>TG3</v>
      </c>
      <c r="BQ44" s="63" t="str">
        <f>Voiebyen!BQ2</f>
        <v>TG2</v>
      </c>
      <c r="BR44" s="63" t="str">
        <f>Voiebyen!BR2</f>
        <v>TG2</v>
      </c>
      <c r="BS44" s="63" t="str">
        <f>Voiebyen!BS2</f>
        <v>TG1</v>
      </c>
      <c r="BT44" s="63" t="str">
        <f>Voiebyen!BT2</f>
        <v>TG3</v>
      </c>
      <c r="BU44" s="63" t="str">
        <f>Voiebyen!BU2</f>
        <v>TG3</v>
      </c>
      <c r="BV44" s="63" t="str">
        <f>Voiebyen!BV2</f>
        <v>-</v>
      </c>
      <c r="BW44" s="63" t="str">
        <f>Voiebyen!BW2</f>
        <v>TG2</v>
      </c>
    </row>
    <row r="45" spans="1:75" s="27" customFormat="1" ht="18.75" customHeight="1" x14ac:dyDescent="0.25">
      <c r="A45" s="31" t="str">
        <f>Vågsbygd!A2</f>
        <v>Vågsbygd skole</v>
      </c>
      <c r="B45" s="65" t="str">
        <f>Vågsbygd!B2</f>
        <v>1.-7. trinn</v>
      </c>
      <c r="C45" s="65">
        <v>458</v>
      </c>
      <c r="D45" s="65">
        <f>Vågsbygd!D2</f>
        <v>0</v>
      </c>
      <c r="E45" s="65">
        <f>Vågsbygd!E2</f>
        <v>1937</v>
      </c>
      <c r="F45" s="65">
        <f>Vågsbygd!F2</f>
        <v>2237</v>
      </c>
      <c r="G45" s="65">
        <f>Vågsbygd!G2</f>
        <v>16607</v>
      </c>
      <c r="H45" s="65">
        <f>Vågsbygd!H2</f>
        <v>14265</v>
      </c>
      <c r="I45" s="65">
        <f>Vågsbygd!I2</f>
        <v>2342</v>
      </c>
      <c r="J45" s="65">
        <f>Vågsbygd!J2</f>
        <v>1937</v>
      </c>
      <c r="K45" s="22">
        <f>Vågsbygd!K2</f>
        <v>2024</v>
      </c>
      <c r="L45" s="32" t="str">
        <f>Vågsbygd!L2</f>
        <v>TG1</v>
      </c>
      <c r="M45" s="32" t="str">
        <f>Vågsbygd!M2</f>
        <v>B</v>
      </c>
      <c r="N45" s="32" t="str">
        <f>Vågsbygd!N2</f>
        <v xml:space="preserve">Ja </v>
      </c>
      <c r="O45" s="33">
        <f>Vågsbygd!O2</f>
        <v>499.5</v>
      </c>
      <c r="P45" s="32">
        <f>Vågsbygd!P2</f>
        <v>555</v>
      </c>
      <c r="Q45" s="78">
        <f>Vågsbygd!Q2</f>
        <v>0.82522522522522523</v>
      </c>
      <c r="R45" s="61" t="str">
        <f>Vågsbygd!R2</f>
        <v>God</v>
      </c>
      <c r="S45" s="22">
        <f>Vågsbygd!S2</f>
        <v>36.259825327510917</v>
      </c>
      <c r="T45" s="32" t="str">
        <f>Vågsbygd!T2</f>
        <v>→</v>
      </c>
      <c r="U45" s="63" t="str">
        <f>Vågsbygd!U2</f>
        <v>EG0</v>
      </c>
      <c r="V45" s="63" t="str">
        <f>Vågsbygd!V2</f>
        <v>EG0</v>
      </c>
      <c r="W45" s="63" t="str">
        <f>Vågsbygd!W2</f>
        <v>EG0</v>
      </c>
      <c r="X45" s="63" t="str">
        <f>Vågsbygd!X2</f>
        <v>EG0</v>
      </c>
      <c r="Y45" s="63" t="str">
        <f>Vågsbygd!Y2</f>
        <v>EG0</v>
      </c>
      <c r="Z45" s="63" t="str">
        <f>Vågsbygd!Z2</f>
        <v>EG0</v>
      </c>
      <c r="AA45" s="63" t="str">
        <f>Vågsbygd!AA2</f>
        <v>EG0</v>
      </c>
      <c r="AB45" s="63" t="str">
        <f>Vågsbygd!AB2</f>
        <v>EG0</v>
      </c>
      <c r="AC45" s="63" t="str">
        <f>Vågsbygd!AC2</f>
        <v>EG0</v>
      </c>
      <c r="AD45" s="63" t="str">
        <f>Vågsbygd!AD2</f>
        <v>TG1</v>
      </c>
      <c r="AE45" s="63" t="str">
        <f>Vågsbygd!AE2</f>
        <v>TG1</v>
      </c>
      <c r="AF45" s="63" t="str">
        <f>Vågsbygd!AF2</f>
        <v>TG1</v>
      </c>
      <c r="AG45" s="63" t="str">
        <f>Vågsbygd!AG2</f>
        <v>TG1</v>
      </c>
      <c r="AH45" s="63" t="str">
        <f>Vågsbygd!AH2</f>
        <v>TG2</v>
      </c>
      <c r="AI45" s="63" t="str">
        <f>Vågsbygd!AI2</f>
        <v>TG1</v>
      </c>
      <c r="AJ45" s="63" t="str">
        <f>Vågsbygd!AJ2</f>
        <v>TG1</v>
      </c>
      <c r="AK45" s="63" t="str">
        <f>Vågsbygd!AK2</f>
        <v>TG1</v>
      </c>
      <c r="AL45" s="63" t="str">
        <f>Vågsbygd!AL2</f>
        <v>TG1</v>
      </c>
      <c r="AM45" s="63" t="str">
        <f>Vågsbygd!AM2</f>
        <v>TG1</v>
      </c>
      <c r="AN45" s="63" t="str">
        <f>Vågsbygd!AN2</f>
        <v>TG1</v>
      </c>
      <c r="AO45" s="63" t="str">
        <f>Vågsbygd!AO2</f>
        <v>TG1</v>
      </c>
      <c r="AP45" s="63" t="str">
        <f>Vågsbygd!AP2</f>
        <v>TG1</v>
      </c>
      <c r="AQ45" s="63" t="str">
        <f>Vågsbygd!AQ2</f>
        <v>TG1</v>
      </c>
      <c r="AR45" s="63" t="str">
        <f>Vågsbygd!AR2</f>
        <v>TG1</v>
      </c>
      <c r="AS45" s="63" t="str">
        <f>Vågsbygd!AS2</f>
        <v>TG1</v>
      </c>
      <c r="AT45" s="63" t="str">
        <f>Vågsbygd!AT2</f>
        <v>TG0</v>
      </c>
      <c r="AU45" s="63" t="str">
        <f>Vågsbygd!AU2</f>
        <v>TG2</v>
      </c>
      <c r="AV45" s="63" t="str">
        <f>Vågsbygd!AV2</f>
        <v>TG0</v>
      </c>
      <c r="AW45" s="63" t="str">
        <f>Vågsbygd!AW2</f>
        <v>TG1</v>
      </c>
      <c r="AX45" s="63" t="str">
        <f>Vågsbygd!AX2</f>
        <v>TG0</v>
      </c>
      <c r="AY45" s="63" t="str">
        <f>Vågsbygd!AY2</f>
        <v>TG1</v>
      </c>
      <c r="AZ45" s="63" t="str">
        <f>Vågsbygd!AZ2</f>
        <v>TG1</v>
      </c>
      <c r="BA45" s="63" t="str">
        <f>Vågsbygd!BA2</f>
        <v>TG0</v>
      </c>
      <c r="BB45" s="63" t="str">
        <f>Vågsbygd!BB2</f>
        <v>TG1</v>
      </c>
      <c r="BC45" s="63" t="str">
        <f>Vågsbygd!BC2</f>
        <v>TG0</v>
      </c>
      <c r="BD45" s="63" t="str">
        <f>Vågsbygd!BD2</f>
        <v>TG0</v>
      </c>
      <c r="BE45" s="63" t="str">
        <f>Vågsbygd!BE2</f>
        <v>TG0</v>
      </c>
      <c r="BF45" s="63" t="str">
        <f>Vågsbygd!BF2</f>
        <v>TG0</v>
      </c>
      <c r="BG45" s="63" t="str">
        <f>Vågsbygd!BG2</f>
        <v>TG0</v>
      </c>
      <c r="BH45" s="63" t="str">
        <f>Vågsbygd!BH2</f>
        <v>TG0</v>
      </c>
      <c r="BI45" s="63" t="str">
        <f>Vågsbygd!BI2</f>
        <v>TG0</v>
      </c>
      <c r="BJ45" s="63" t="str">
        <f>Vågsbygd!BJ2</f>
        <v>TG0</v>
      </c>
      <c r="BK45" s="63" t="str">
        <f>Vågsbygd!BK2</f>
        <v>TG0</v>
      </c>
      <c r="BL45" s="63" t="str">
        <f>Vågsbygd!BL2</f>
        <v>TG0</v>
      </c>
      <c r="BM45" s="63" t="str">
        <f>Vågsbygd!BM2</f>
        <v>TG0</v>
      </c>
      <c r="BN45" s="63" t="str">
        <f>Vågsbygd!BN2</f>
        <v>TG0</v>
      </c>
      <c r="BO45" s="63" t="str">
        <f>Vågsbygd!BO2</f>
        <v>TG0</v>
      </c>
      <c r="BP45" s="63" t="str">
        <f>Vågsbygd!BP2</f>
        <v>TG0</v>
      </c>
      <c r="BQ45" s="63" t="str">
        <f>Vågsbygd!BQ2</f>
        <v>TG0</v>
      </c>
      <c r="BR45" s="63" t="str">
        <f>Vågsbygd!BR2</f>
        <v>TG0</v>
      </c>
      <c r="BS45" s="63" t="str">
        <f>Vågsbygd!BS2</f>
        <v>TG0</v>
      </c>
      <c r="BT45" s="63" t="str">
        <f>Vågsbygd!BT2</f>
        <v>TG0</v>
      </c>
      <c r="BU45" s="63" t="str">
        <f>Vågsbygd!BU2</f>
        <v>TG0</v>
      </c>
      <c r="BV45" s="63" t="str">
        <f>Vågsbygd!BV2</f>
        <v>TG0</v>
      </c>
      <c r="BW45" s="63" t="str">
        <f>Vågsbygd!BW2</f>
        <v>TG0</v>
      </c>
    </row>
    <row r="46" spans="1:75" s="27" customFormat="1" ht="18.75" customHeight="1" x14ac:dyDescent="0.25">
      <c r="A46" s="31" t="str">
        <f>'Wilds Minne'!A2</f>
        <v>Wilds Minne skole</v>
      </c>
      <c r="B46" s="65" t="str">
        <f>'Wilds Minne'!B2</f>
        <v>1.-7. trinn</v>
      </c>
      <c r="C46" s="22">
        <v>381</v>
      </c>
      <c r="D46" s="22">
        <f>'Wilds Minne'!D2</f>
        <v>0</v>
      </c>
      <c r="E46" s="22">
        <f>'Wilds Minne'!E2</f>
        <v>5947</v>
      </c>
      <c r="F46" s="66">
        <f>'Wilds Minne'!F2</f>
        <v>21900</v>
      </c>
      <c r="G46" s="66">
        <f>'Wilds Minne'!G2</f>
        <v>19800</v>
      </c>
      <c r="H46" s="66">
        <f>'Wilds Minne'!H2</f>
        <v>19800</v>
      </c>
      <c r="I46" s="66">
        <f>'Wilds Minne'!I2</f>
        <v>0</v>
      </c>
      <c r="J46" s="66">
        <f>'Wilds Minne'!J2</f>
        <v>2024</v>
      </c>
      <c r="K46" s="22">
        <f>'Wilds Minne'!K2</f>
        <v>0</v>
      </c>
      <c r="L46" s="32" t="str">
        <f>'Wilds Minne'!L2</f>
        <v>Nei</v>
      </c>
      <c r="M46" s="32" t="str">
        <f>'Wilds Minne'!M2</f>
        <v>A</v>
      </c>
      <c r="N46" s="32" t="str">
        <f>'Wilds Minne'!N2</f>
        <v xml:space="preserve">Ja </v>
      </c>
      <c r="O46" s="33">
        <f>'Wilds Minne'!O2</f>
        <v>499.5</v>
      </c>
      <c r="P46" s="32">
        <f>'Wilds Minne'!P2</f>
        <v>555</v>
      </c>
      <c r="Q46" s="78">
        <f>'Wilds Minne'!Q2</f>
        <v>0.68648648648648647</v>
      </c>
      <c r="R46" s="61" t="str">
        <f>'Wilds Minne'!R2</f>
        <v>God</v>
      </c>
      <c r="S46" s="22">
        <f>'Wilds Minne'!S2</f>
        <v>51.968503937007874</v>
      </c>
      <c r="T46" s="32" t="str">
        <f>'Wilds Minne'!T2</f>
        <v>↓</v>
      </c>
      <c r="U46" s="63" t="str">
        <f>'Wilds Minne'!U2</f>
        <v>EG0</v>
      </c>
      <c r="V46" s="63" t="str">
        <f>'Wilds Minne'!V2</f>
        <v>EG0</v>
      </c>
      <c r="W46" s="63" t="str">
        <f>'Wilds Minne'!W2</f>
        <v>EG0</v>
      </c>
      <c r="X46" s="63" t="str">
        <f>'Wilds Minne'!X2</f>
        <v>EG0</v>
      </c>
      <c r="Y46" s="63" t="str">
        <f>'Wilds Minne'!Y2</f>
        <v>EG0</v>
      </c>
      <c r="Z46" s="63" t="str">
        <f>'Wilds Minne'!Z2</f>
        <v>EG0</v>
      </c>
      <c r="AA46" s="63" t="str">
        <f>'Wilds Minne'!AA2</f>
        <v>EG0</v>
      </c>
      <c r="AB46" s="63" t="str">
        <f>'Wilds Minne'!AB2</f>
        <v>EG0</v>
      </c>
      <c r="AC46" s="63" t="str">
        <f>'Wilds Minne'!AC2</f>
        <v>EG0</v>
      </c>
      <c r="AD46" s="63" t="str">
        <f>'Wilds Minne'!AD2</f>
        <v>TG0</v>
      </c>
      <c r="AE46" s="63" t="str">
        <f>'Wilds Minne'!AE2</f>
        <v>TG0</v>
      </c>
      <c r="AF46" s="63" t="str">
        <f>'Wilds Minne'!AF2</f>
        <v>TG0</v>
      </c>
      <c r="AG46" s="63" t="str">
        <f>'Wilds Minne'!AG2</f>
        <v>TG0</v>
      </c>
      <c r="AH46" s="63" t="str">
        <f>'Wilds Minne'!AH2</f>
        <v>TG0</v>
      </c>
      <c r="AI46" s="63" t="str">
        <f>'Wilds Minne'!AI2</f>
        <v>TG0</v>
      </c>
      <c r="AJ46" s="63" t="str">
        <f>'Wilds Minne'!AJ2</f>
        <v>TG0</v>
      </c>
      <c r="AK46" s="63" t="str">
        <f>'Wilds Minne'!AK2</f>
        <v>TG0</v>
      </c>
      <c r="AL46" s="63" t="str">
        <f>'Wilds Minne'!AL2</f>
        <v>TG0</v>
      </c>
      <c r="AM46" s="63" t="str">
        <f>'Wilds Minne'!AM2</f>
        <v>TG0</v>
      </c>
      <c r="AN46" s="63" t="str">
        <f>'Wilds Minne'!AN2</f>
        <v>TG0</v>
      </c>
      <c r="AO46" s="63" t="str">
        <f>'Wilds Minne'!AO2</f>
        <v>TG0</v>
      </c>
      <c r="AP46" s="63" t="str">
        <f>'Wilds Minne'!AP2</f>
        <v>TG0</v>
      </c>
      <c r="AQ46" s="63" t="str">
        <f>'Wilds Minne'!AQ2</f>
        <v>TG0</v>
      </c>
      <c r="AR46" s="63" t="str">
        <f>'Wilds Minne'!AR2</f>
        <v>TG0</v>
      </c>
      <c r="AS46" s="63" t="str">
        <f>'Wilds Minne'!AS2</f>
        <v>TG0</v>
      </c>
      <c r="AT46" s="63" t="str">
        <f>'Wilds Minne'!AT2</f>
        <v>TG0</v>
      </c>
      <c r="AU46" s="63" t="str">
        <f>'Wilds Minne'!AU2</f>
        <v>TG0</v>
      </c>
      <c r="AV46" s="63" t="str">
        <f>'Wilds Minne'!AV2</f>
        <v>TG0</v>
      </c>
      <c r="AW46" s="63" t="str">
        <f>'Wilds Minne'!AW2</f>
        <v>TG0</v>
      </c>
      <c r="AX46" s="63" t="str">
        <f>'Wilds Minne'!AX2</f>
        <v>TG0</v>
      </c>
      <c r="AY46" s="63" t="str">
        <f>'Wilds Minne'!AY2</f>
        <v>TG0</v>
      </c>
      <c r="AZ46" s="63" t="str">
        <f>'Wilds Minne'!AZ2</f>
        <v>TG0</v>
      </c>
      <c r="BA46" s="63" t="str">
        <f>'Wilds Minne'!BA2</f>
        <v>TG0</v>
      </c>
      <c r="BB46" s="63" t="str">
        <f>'Wilds Minne'!BB2</f>
        <v>TG0</v>
      </c>
      <c r="BC46" s="63" t="str">
        <f>'Wilds Minne'!BC2</f>
        <v>TG0</v>
      </c>
      <c r="BD46" s="63" t="str">
        <f>'Wilds Minne'!BD2</f>
        <v>TG0</v>
      </c>
      <c r="BE46" s="63" t="str">
        <f>'Wilds Minne'!BE2</f>
        <v>TG0</v>
      </c>
      <c r="BF46" s="63" t="str">
        <f>'Wilds Minne'!BF2</f>
        <v>TG0</v>
      </c>
      <c r="BG46" s="63" t="str">
        <f>'Wilds Minne'!BG2</f>
        <v>TG0</v>
      </c>
      <c r="BH46" s="63" t="str">
        <f>'Wilds Minne'!BH2</f>
        <v>TG0</v>
      </c>
      <c r="BI46" s="63" t="str">
        <f>'Wilds Minne'!BI2</f>
        <v>TG0</v>
      </c>
      <c r="BJ46" s="63" t="str">
        <f>'Wilds Minne'!BJ2</f>
        <v>TG0</v>
      </c>
      <c r="BK46" s="63" t="str">
        <f>'Wilds Minne'!BK2</f>
        <v>TG0</v>
      </c>
      <c r="BL46" s="63" t="str">
        <f>'Wilds Minne'!BL2</f>
        <v>TG0</v>
      </c>
      <c r="BM46" s="63" t="str">
        <f>'Wilds Minne'!BM2</f>
        <v>TG0</v>
      </c>
      <c r="BN46" s="63" t="str">
        <f>'Wilds Minne'!BN2</f>
        <v>TG0</v>
      </c>
      <c r="BO46" s="63" t="str">
        <f>'Wilds Minne'!BO2</f>
        <v>TG0</v>
      </c>
      <c r="BP46" s="63" t="str">
        <f>'Wilds Minne'!BP2</f>
        <v>TG0</v>
      </c>
      <c r="BQ46" s="63" t="str">
        <f>'Wilds Minne'!BQ2</f>
        <v>TG0</v>
      </c>
      <c r="BR46" s="63" t="str">
        <f>'Wilds Minne'!BR2</f>
        <v>TG0</v>
      </c>
      <c r="BS46" s="63" t="str">
        <f>'Wilds Minne'!BS2</f>
        <v>TG0</v>
      </c>
      <c r="BT46" s="63" t="str">
        <f>'Wilds Minne'!BT2</f>
        <v>TG0</v>
      </c>
      <c r="BU46" s="63" t="str">
        <f>'Wilds Minne'!BU2</f>
        <v>TG0</v>
      </c>
      <c r="BV46" s="63" t="str">
        <f>'Wilds Minne'!BV2</f>
        <v>TG0</v>
      </c>
      <c r="BW46" s="63" t="str">
        <f>'Wilds Minne'!BW2</f>
        <v>TG0</v>
      </c>
    </row>
    <row r="47" spans="1:75" s="27" customFormat="1" ht="23.1" customHeight="1" x14ac:dyDescent="0.25">
      <c r="A47" s="31" t="str">
        <f>'Øvre Slettheia'!A2</f>
        <v>Øvre Slettheia skole</v>
      </c>
      <c r="B47" s="65" t="str">
        <f>'Øvre Slettheia'!B2</f>
        <v>1.-4. trinn</v>
      </c>
      <c r="C47" s="22">
        <v>67</v>
      </c>
      <c r="D47" s="22">
        <f>'Øvre Slettheia'!D2</f>
        <v>0</v>
      </c>
      <c r="E47" s="22">
        <f>'Øvre Slettheia'!E2</f>
        <v>1807</v>
      </c>
      <c r="F47" s="66">
        <f>'Øvre Slettheia'!F2</f>
        <v>5642</v>
      </c>
      <c r="G47" s="66">
        <f>'Øvre Slettheia'!G2</f>
        <v>6650</v>
      </c>
      <c r="H47" s="66">
        <f>'Øvre Slettheia'!H2</f>
        <v>3650</v>
      </c>
      <c r="I47" s="66">
        <f>'Øvre Slettheia'!I2</f>
        <v>3000</v>
      </c>
      <c r="J47" s="66">
        <f>'Øvre Slettheia'!J2</f>
        <v>2010</v>
      </c>
      <c r="K47" s="22" t="str">
        <f>'Øvre Slettheia'!K2</f>
        <v>-</v>
      </c>
      <c r="L47" s="32" t="str">
        <f>'Øvre Slettheia'!L2</f>
        <v>Nei</v>
      </c>
      <c r="M47" s="32" t="str">
        <f>'Øvre Slettheia'!M2</f>
        <v>A</v>
      </c>
      <c r="N47" s="32" t="str">
        <f>'Øvre Slettheia'!N2</f>
        <v xml:space="preserve">Ja </v>
      </c>
      <c r="O47" s="33">
        <f>'Øvre Slettheia'!O2</f>
        <v>133.20000000000002</v>
      </c>
      <c r="P47" s="32">
        <f>'Øvre Slettheia'!P2</f>
        <v>148</v>
      </c>
      <c r="Q47" s="78">
        <f>'Øvre Slettheia'!Q2</f>
        <v>0.45270270270270269</v>
      </c>
      <c r="R47" s="61" t="str">
        <f>'Øvre Slettheia'!R2</f>
        <v>God</v>
      </c>
      <c r="S47" s="22">
        <f>'Øvre Slettheia'!S2</f>
        <v>99.253731343283576</v>
      </c>
      <c r="T47" s="32" t="str">
        <f>'Øvre Slettheia'!T2</f>
        <v>→</v>
      </c>
      <c r="U47" s="63" t="str">
        <f>'Øvre Slettheia'!U2</f>
        <v>EG0</v>
      </c>
      <c r="V47" s="63" t="str">
        <f>'Øvre Slettheia'!V2</f>
        <v>EG0</v>
      </c>
      <c r="W47" s="63" t="str">
        <f>'Øvre Slettheia'!W2</f>
        <v>EG0</v>
      </c>
      <c r="X47" s="63" t="str">
        <f>'Øvre Slettheia'!X2</f>
        <v>EG0</v>
      </c>
      <c r="Y47" s="63" t="str">
        <f>'Øvre Slettheia'!Y2</f>
        <v>EG0</v>
      </c>
      <c r="Z47" s="63" t="str">
        <f>'Øvre Slettheia'!Z2</f>
        <v>EG0</v>
      </c>
      <c r="AA47" s="63" t="str">
        <f>'Øvre Slettheia'!AA2</f>
        <v>EG0</v>
      </c>
      <c r="AB47" s="63" t="str">
        <f>'Øvre Slettheia'!AB2</f>
        <v>EG1</v>
      </c>
      <c r="AC47" s="63" t="str">
        <f>'Øvre Slettheia'!AC2</f>
        <v>EG0</v>
      </c>
      <c r="AD47" s="63" t="str">
        <f>'Øvre Slettheia'!AD2</f>
        <v>TG1</v>
      </c>
      <c r="AE47" s="63" t="str">
        <f>'Øvre Slettheia'!AE2</f>
        <v>TG1</v>
      </c>
      <c r="AF47" s="63" t="str">
        <f>'Øvre Slettheia'!AF2</f>
        <v>TG1</v>
      </c>
      <c r="AG47" s="63" t="str">
        <f>'Øvre Slettheia'!AG2</f>
        <v>TG2</v>
      </c>
      <c r="AH47" s="63" t="str">
        <f>'Øvre Slettheia'!AH2</f>
        <v>TG2</v>
      </c>
      <c r="AI47" s="63" t="str">
        <f>'Øvre Slettheia'!AI2</f>
        <v>TG1</v>
      </c>
      <c r="AJ47" s="63" t="str">
        <f>'Øvre Slettheia'!AJ2</f>
        <v>TG1</v>
      </c>
      <c r="AK47" s="63" t="str">
        <f>'Øvre Slettheia'!AK2</f>
        <v>TG1</v>
      </c>
      <c r="AL47" s="63" t="str">
        <f>'Øvre Slettheia'!AL2</f>
        <v>TG1</v>
      </c>
      <c r="AM47" s="63" t="str">
        <f>'Øvre Slettheia'!AM2</f>
        <v>TG1</v>
      </c>
      <c r="AN47" s="63" t="str">
        <f>'Øvre Slettheia'!AN2</f>
        <v>TG1</v>
      </c>
      <c r="AO47" s="63" t="str">
        <f>'Øvre Slettheia'!AO2</f>
        <v>TG1</v>
      </c>
      <c r="AP47" s="63" t="str">
        <f>'Øvre Slettheia'!AP2</f>
        <v>TG1</v>
      </c>
      <c r="AQ47" s="63" t="str">
        <f>'Øvre Slettheia'!AQ2</f>
        <v>TG1</v>
      </c>
      <c r="AR47" s="63" t="str">
        <f>'Øvre Slettheia'!AR2</f>
        <v>TG1</v>
      </c>
      <c r="AS47" s="63" t="str">
        <f>'Øvre Slettheia'!AS2</f>
        <v>TG1</v>
      </c>
      <c r="AT47" s="63" t="str">
        <f>'Øvre Slettheia'!AT2</f>
        <v>TG1</v>
      </c>
      <c r="AU47" s="63" t="str">
        <f>'Øvre Slettheia'!AU2</f>
        <v>TG1</v>
      </c>
      <c r="AV47" s="63" t="str">
        <f>'Øvre Slettheia'!AV2</f>
        <v>TG1</v>
      </c>
      <c r="AW47" s="63" t="str">
        <f>'Øvre Slettheia'!AW2</f>
        <v>TG1</v>
      </c>
      <c r="AX47" s="63" t="str">
        <f>'Øvre Slettheia'!AX2</f>
        <v>-</v>
      </c>
      <c r="AY47" s="63" t="str">
        <f>'Øvre Slettheia'!AY2</f>
        <v>TG1</v>
      </c>
      <c r="AZ47" s="63" t="str">
        <f>'Øvre Slettheia'!AZ2</f>
        <v>TG1</v>
      </c>
      <c r="BA47" s="63" t="str">
        <f>'Øvre Slettheia'!BA2</f>
        <v>-</v>
      </c>
      <c r="BB47" s="63" t="str">
        <f>'Øvre Slettheia'!BB2</f>
        <v>TG1</v>
      </c>
      <c r="BC47" s="63" t="str">
        <f>'Øvre Slettheia'!BC2</f>
        <v>TG2</v>
      </c>
      <c r="BD47" s="63" t="str">
        <f>'Øvre Slettheia'!BD2</f>
        <v>TG2</v>
      </c>
      <c r="BE47" s="63" t="str">
        <f>'Øvre Slettheia'!BE2</f>
        <v>TG2</v>
      </c>
      <c r="BF47" s="63" t="str">
        <f>'Øvre Slettheia'!BF2</f>
        <v>TG2</v>
      </c>
      <c r="BG47" s="63" t="str">
        <f>'Øvre Slettheia'!BG2</f>
        <v>TG3</v>
      </c>
      <c r="BH47" s="63" t="str">
        <f>'Øvre Slettheia'!BH2</f>
        <v>TG2</v>
      </c>
      <c r="BI47" s="63" t="str">
        <f>'Øvre Slettheia'!BI2</f>
        <v>TG1</v>
      </c>
      <c r="BJ47" s="63" t="str">
        <f>'Øvre Slettheia'!BJ2</f>
        <v>TG1</v>
      </c>
      <c r="BK47" s="63" t="str">
        <f>'Øvre Slettheia'!BK2</f>
        <v>-</v>
      </c>
      <c r="BL47" s="63" t="str">
        <f>'Øvre Slettheia'!BL2</f>
        <v>TG2</v>
      </c>
      <c r="BM47" s="63" t="str">
        <f>'Øvre Slettheia'!BM2</f>
        <v>TG1</v>
      </c>
      <c r="BN47" s="63" t="str">
        <f>'Øvre Slettheia'!BN2</f>
        <v>TG0</v>
      </c>
      <c r="BO47" s="63" t="str">
        <f>'Øvre Slettheia'!BO2</f>
        <v>TG2</v>
      </c>
      <c r="BP47" s="63" t="str">
        <f>'Øvre Slettheia'!BP2</f>
        <v>-</v>
      </c>
      <c r="BQ47" s="63" t="str">
        <f>'Øvre Slettheia'!BQ2</f>
        <v>TG2</v>
      </c>
      <c r="BR47" s="63" t="str">
        <f>'Øvre Slettheia'!BR2</f>
        <v>TG2</v>
      </c>
      <c r="BS47" s="63" t="str">
        <f>'Øvre Slettheia'!BS2</f>
        <v>TG2</v>
      </c>
      <c r="BT47" s="63" t="str">
        <f>'Øvre Slettheia'!BT2</f>
        <v>TG3</v>
      </c>
      <c r="BU47" s="63" t="str">
        <f>'Øvre Slettheia'!BU2</f>
        <v>TG3</v>
      </c>
      <c r="BV47" s="63" t="str">
        <f>'Øvre Slettheia'!BV2</f>
        <v>-</v>
      </c>
      <c r="BW47" s="63" t="str">
        <f>'Øvre Slettheia'!BW2</f>
        <v>TG2</v>
      </c>
    </row>
    <row r="48" spans="1:75" s="42" customFormat="1" ht="21" customHeight="1" x14ac:dyDescent="0.25">
      <c r="A48" s="43"/>
      <c r="B48" s="44"/>
      <c r="C48" s="45"/>
      <c r="D48" s="43"/>
      <c r="E48" s="43"/>
      <c r="F48" s="43"/>
      <c r="G48" s="43"/>
      <c r="H48" s="43"/>
      <c r="I48" s="43"/>
      <c r="J48" s="43"/>
      <c r="K48" s="43"/>
      <c r="L48" s="43"/>
      <c r="M48" s="43"/>
      <c r="N48" s="43"/>
      <c r="O48" s="46"/>
      <c r="P48" s="18"/>
      <c r="Q48" s="46"/>
      <c r="R48" s="46"/>
      <c r="S48" s="46"/>
      <c r="T48" s="46"/>
      <c r="U48" s="46"/>
      <c r="V48" s="46"/>
      <c r="W48" s="46"/>
      <c r="X48" s="46"/>
      <c r="Y48" s="46"/>
      <c r="Z48" s="46"/>
      <c r="AA48" s="46"/>
      <c r="AB48" s="46"/>
      <c r="AC48" s="46"/>
      <c r="AD48" s="46"/>
      <c r="AE48" s="46"/>
      <c r="AF48" s="46"/>
      <c r="BU48" s="41"/>
    </row>
    <row r="49" spans="1:32" ht="15" customHeight="1" x14ac:dyDescent="0.25">
      <c r="A49" s="47" t="s">
        <v>287</v>
      </c>
      <c r="B49" s="47"/>
      <c r="C49" s="47">
        <f t="shared" ref="C49:I49" si="0">SUBTOTAL(9,C2:C47)</f>
        <v>13224</v>
      </c>
      <c r="D49" s="47">
        <f t="shared" si="0"/>
        <v>0</v>
      </c>
      <c r="E49" s="47">
        <f t="shared" si="0"/>
        <v>201559</v>
      </c>
      <c r="F49" s="47">
        <f t="shared" si="0"/>
        <v>951841</v>
      </c>
      <c r="G49" s="47">
        <f t="shared" si="0"/>
        <v>570451</v>
      </c>
      <c r="H49" s="47">
        <f t="shared" si="0"/>
        <v>500325</v>
      </c>
      <c r="I49" s="47">
        <f t="shared" si="0"/>
        <v>70126</v>
      </c>
      <c r="J49" s="47"/>
      <c r="K49" s="47"/>
      <c r="L49" s="47"/>
      <c r="M49" s="47"/>
      <c r="N49" s="47"/>
      <c r="O49" s="48">
        <f>SUBTOTAL(9,O2:O47)</f>
        <v>15347.699999999993</v>
      </c>
      <c r="P49" s="48">
        <f>SUBTOTAL(9,P2:P47)</f>
        <v>17053</v>
      </c>
      <c r="Q49" s="99"/>
      <c r="R49" s="99"/>
      <c r="S49" s="99"/>
      <c r="T49" s="46"/>
      <c r="U49" s="46"/>
      <c r="V49" s="46"/>
      <c r="W49" s="46"/>
      <c r="X49" s="46"/>
      <c r="Y49" s="46"/>
      <c r="Z49" s="46"/>
      <c r="AA49" s="46"/>
      <c r="AB49" s="46"/>
      <c r="AC49" s="46"/>
      <c r="AD49" s="46"/>
      <c r="AE49" s="46"/>
      <c r="AF49" s="46"/>
    </row>
    <row r="50" spans="1:32" ht="15" customHeight="1" x14ac:dyDescent="0.25">
      <c r="A50" s="47" t="s">
        <v>288</v>
      </c>
      <c r="B50" s="47"/>
      <c r="C50" s="48">
        <f t="shared" ref="C50:I50" si="1">AVERAGE(C2:C47)</f>
        <v>287.47826086956519</v>
      </c>
      <c r="D50" s="48">
        <f t="shared" si="1"/>
        <v>0</v>
      </c>
      <c r="E50" s="48">
        <f t="shared" si="1"/>
        <v>4479.0888888888885</v>
      </c>
      <c r="F50" s="48">
        <f t="shared" si="1"/>
        <v>20692.195652173912</v>
      </c>
      <c r="G50" s="48">
        <f t="shared" si="1"/>
        <v>12401.108695652174</v>
      </c>
      <c r="H50" s="48">
        <f t="shared" si="1"/>
        <v>10876.630434782608</v>
      </c>
      <c r="I50" s="48">
        <f t="shared" si="1"/>
        <v>1524.4782608695652</v>
      </c>
      <c r="J50" s="48"/>
      <c r="K50" s="48"/>
      <c r="L50" s="48"/>
      <c r="M50" s="48"/>
      <c r="N50" s="48"/>
      <c r="O50" s="48">
        <f>AVERAGE(O2:O47)</f>
        <v>333.64565217391288</v>
      </c>
      <c r="P50" s="48">
        <f>AVERAGE(P2:P47)</f>
        <v>370.71739130434781</v>
      </c>
      <c r="Q50" s="99">
        <f>AVERAGE(Q2:Q47)</f>
        <v>0.78055572224312453</v>
      </c>
      <c r="R50" s="99"/>
      <c r="S50" s="48">
        <f>AVERAGE(S2:S47)</f>
        <v>46.684815199103376</v>
      </c>
      <c r="T50" s="104" t="s">
        <v>10</v>
      </c>
      <c r="U50" s="46"/>
      <c r="V50" s="46"/>
      <c r="W50" s="46"/>
      <c r="X50" s="46"/>
      <c r="Y50" s="46"/>
      <c r="Z50" s="46"/>
      <c r="AA50" s="46"/>
      <c r="AB50" s="46"/>
      <c r="AC50" s="46"/>
      <c r="AD50" s="46"/>
      <c r="AE50" s="46"/>
      <c r="AF50" s="46"/>
    </row>
    <row r="51" spans="1:32" x14ac:dyDescent="0.2"/>
    <row r="52" spans="1:32" x14ac:dyDescent="0.2"/>
    <row r="53" spans="1:32" x14ac:dyDescent="0.2">
      <c r="O53" s="108">
        <f>O49-C49</f>
        <v>2123.6999999999935</v>
      </c>
    </row>
    <row r="54" spans="1:32" x14ac:dyDescent="0.2"/>
    <row r="55" spans="1:32" x14ac:dyDescent="0.2"/>
    <row r="56" spans="1:32" x14ac:dyDescent="0.2"/>
    <row r="57" spans="1:32" x14ac:dyDescent="0.2"/>
    <row r="58" spans="1:32" x14ac:dyDescent="0.2"/>
    <row r="59" spans="1:32" x14ac:dyDescent="0.2"/>
    <row r="60" spans="1:32" x14ac:dyDescent="0.2"/>
    <row r="61" spans="1:32" x14ac:dyDescent="0.2"/>
    <row r="62" spans="1:32" x14ac:dyDescent="0.2"/>
    <row r="63" spans="1:32" x14ac:dyDescent="0.2"/>
    <row r="64" spans="1:32" x14ac:dyDescent="0.2"/>
    <row r="65" spans="16:16" x14ac:dyDescent="0.2"/>
    <row r="66" spans="16:16" x14ac:dyDescent="0.2">
      <c r="P66" s="16"/>
    </row>
    <row r="67" spans="16:16" x14ac:dyDescent="0.2"/>
    <row r="68" spans="16:16" x14ac:dyDescent="0.2"/>
    <row r="69" spans="16:16" x14ac:dyDescent="0.2"/>
  </sheetData>
  <sheetProtection selectLockedCells="1" autoFilter="0" pivotTables="0"/>
  <autoFilter ref="A1:BW47" xr:uid="{59A7BD1C-83EE-4B02-89F6-5EEB3A1FC0F9}">
    <sortState xmlns:xlrd2="http://schemas.microsoft.com/office/spreadsheetml/2017/richdata2" ref="A2:BW47">
      <sortCondition ref="A1:A47"/>
    </sortState>
  </autoFilter>
  <dataConsolidate/>
  <conditionalFormatting sqref="L2:L47">
    <cfRule type="containsText" dxfId="2558" priority="78" operator="containsText" text="TG1">
      <formula>NOT(ISERROR(SEARCH("TG1",L2)))</formula>
    </cfRule>
    <cfRule type="containsText" dxfId="2557" priority="77" operator="containsText" text="TG2">
      <formula>NOT(ISERROR(SEARCH("TG2",L2)))</formula>
    </cfRule>
    <cfRule type="containsText" dxfId="2556" priority="76" operator="containsText" text="TG3">
      <formula>NOT(ISERROR(SEARCH("TG3",L2)))</formula>
    </cfRule>
    <cfRule type="containsText" dxfId="2555" priority="75" operator="containsText" text="Ja">
      <formula>NOT(ISERROR(SEARCH("Ja",L2)))</formula>
    </cfRule>
    <cfRule type="containsText" dxfId="2554" priority="74" operator="containsText" text="ja">
      <formula>NOT(ISERROR(SEARCH("ja",L2)))</formula>
    </cfRule>
    <cfRule type="containsText" dxfId="2553" priority="80" operator="containsText" text="TG0">
      <formula>NOT(ISERROR(SEARCH("TG0",L2)))</formula>
    </cfRule>
    <cfRule type="containsText" dxfId="2552" priority="79" operator="containsText" text="TG0">
      <formula>NOT(ISERROR(SEARCH("TG0",L2)))</formula>
    </cfRule>
  </conditionalFormatting>
  <conditionalFormatting sqref="M2:M47 O2:P47">
    <cfRule type="containsText" dxfId="2551" priority="84" operator="containsText" text="EG0">
      <formula>NOT(ISERROR(SEARCH("EG0",M2)))</formula>
    </cfRule>
    <cfRule type="containsText" dxfId="2550" priority="83" operator="containsText" text="EG1">
      <formula>NOT(ISERROR(SEARCH("EG1",M2)))</formula>
    </cfRule>
    <cfRule type="containsText" dxfId="2549" priority="82" operator="containsText" text="EG2">
      <formula>NOT(ISERROR(SEARCH("EG2",M2)))</formula>
    </cfRule>
    <cfRule type="containsText" dxfId="2548" priority="81" operator="containsText" text="EG3">
      <formula>NOT(ISERROR(SEARCH("EG3",M2)))</formula>
    </cfRule>
  </conditionalFormatting>
  <conditionalFormatting sqref="N2:N47">
    <cfRule type="containsText" dxfId="2547" priority="69" operator="containsText" text="TG3">
      <formula>NOT(ISERROR(SEARCH("TG3",N2)))</formula>
    </cfRule>
    <cfRule type="containsText" dxfId="2546" priority="70" operator="containsText" text="TG2">
      <formula>NOT(ISERROR(SEARCH("TG2",N2)))</formula>
    </cfRule>
    <cfRule type="containsText" dxfId="2545" priority="71" operator="containsText" text="TG1">
      <formula>NOT(ISERROR(SEARCH("TG1",N2)))</formula>
    </cfRule>
    <cfRule type="containsText" dxfId="2544" priority="72" operator="containsText" text="TG0">
      <formula>NOT(ISERROR(SEARCH("TG0",N2)))</formula>
    </cfRule>
    <cfRule type="containsText" dxfId="2543" priority="73" operator="containsText" text="TG0">
      <formula>NOT(ISERROR(SEARCH("TG0",N2)))</formula>
    </cfRule>
    <cfRule type="containsText" dxfId="2542" priority="68" operator="containsText" text="Ja">
      <formula>NOT(ISERROR(SEARCH("Ja",N2)))</formula>
    </cfRule>
  </conditionalFormatting>
  <conditionalFormatting sqref="Q2:Q47">
    <cfRule type="cellIs" dxfId="2541" priority="67" operator="greaterThan">
      <formula>0.79</formula>
    </cfRule>
    <cfRule type="cellIs" dxfId="2540" priority="66" operator="greaterThan">
      <formula>0.9</formula>
    </cfRule>
    <cfRule type="cellIs" dxfId="2539" priority="65" operator="lessThan">
      <formula>0.79</formula>
    </cfRule>
  </conditionalFormatting>
  <conditionalFormatting sqref="R2:R47">
    <cfRule type="containsText" dxfId="2538" priority="64" operator="containsText" text="God">
      <formula>NOT(ISERROR(SEARCH("God",R2)))</formula>
    </cfRule>
    <cfRule type="containsText" dxfId="2537" priority="63" operator="containsText" text="Tilstrekkelig">
      <formula>NOT(ISERROR(SEARCH("Tilstrekkelig",R2)))</formula>
    </cfRule>
    <cfRule type="containsText" dxfId="2536" priority="62" operator="containsText" text="Mangelfull">
      <formula>NOT(ISERROR(SEARCH("Mangelfull",R2)))</formula>
    </cfRule>
    <cfRule type="containsText" dxfId="2535" priority="61" operator="containsText" text="For lite">
      <formula>NOT(ISERROR(SEARCH("For lite",R2)))</formula>
    </cfRule>
  </conditionalFormatting>
  <conditionalFormatting sqref="U2:AC47">
    <cfRule type="containsText" dxfId="2534" priority="28" operator="containsText" text="EG3">
      <formula>NOT(ISERROR(SEARCH("EG3",U2)))</formula>
    </cfRule>
    <cfRule type="containsText" dxfId="2533" priority="29" operator="containsText" text="EG2">
      <formula>NOT(ISERROR(SEARCH("EG2",U2)))</formula>
    </cfRule>
    <cfRule type="containsText" dxfId="2532" priority="31" operator="containsText" text="EG0">
      <formula>NOT(ISERROR(SEARCH("EG0",U2)))</formula>
    </cfRule>
    <cfRule type="containsText" dxfId="2531" priority="30" operator="containsText" text="EG1">
      <formula>NOT(ISERROR(SEARCH("EG1",U2)))</formula>
    </cfRule>
  </conditionalFormatting>
  <conditionalFormatting sqref="AD2:BW47">
    <cfRule type="containsText" dxfId="2530" priority="25" operator="containsText" text="TG2">
      <formula>NOT(ISERROR(SEARCH("TG2",AD2)))</formula>
    </cfRule>
    <cfRule type="containsText" dxfId="2529" priority="26" operator="containsText" text="TG1">
      <formula>NOT(ISERROR(SEARCH("TG1",AD2)))</formula>
    </cfRule>
    <cfRule type="containsText" dxfId="2528" priority="27" operator="containsText" text="TG0">
      <formula>NOT(ISERROR(SEARCH("TG0",AD2)))</formula>
    </cfRule>
    <cfRule type="containsText" dxfId="2527" priority="24" operator="containsText" text="TG3">
      <formula>NOT(ISERROR(SEARCH("TG3",AD2)))</formula>
    </cfRule>
  </conditionalFormatting>
  <pageMargins left="0.7" right="0.7" top="0.75" bottom="0.75" header="0.3" footer="0.3"/>
  <pageSetup paperSize="8" scale="74" orientation="landscape" r:id="rId1"/>
  <extLst>
    <ext xmlns:x14="http://schemas.microsoft.com/office/spreadsheetml/2009/9/main" uri="{78C0D931-6437-407d-A8EE-F0AAD7539E65}">
      <x14:conditionalFormattings>
        <x14:conditionalFormatting xmlns:xm="http://schemas.microsoft.com/office/excel/2006/main">
          <x14:cfRule type="containsText" priority="60" operator="containsText" id="{7188E22A-D777-4C99-B59C-B6A93F52A484}">
            <xm:f>NOT(ISERROR(SEARCH("-",R2)))</xm:f>
            <xm:f>"-"</xm:f>
            <x14:dxf>
              <fill>
                <patternFill>
                  <bgColor theme="0" tint="-4.9989318521683403E-2"/>
                </patternFill>
              </fill>
            </x14:dxf>
          </x14:cfRule>
          <xm:sqref>R2:R47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A8FBA-4B4A-4C1E-A21B-E44D092542BF}">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7.7109375" style="1" bestFit="1" customWidth="1"/>
    <col min="2" max="2" width="10.5703125" style="6" customWidth="1"/>
    <col min="3" max="3" width="56.28515625" style="1" customWidth="1"/>
    <col min="4" max="4" width="14.7109375" style="1" customWidth="1"/>
    <col min="5" max="5" width="13.28515625" style="1" customWidth="1"/>
    <col min="6" max="6" width="69.140625" style="60" customWidth="1"/>
    <col min="7" max="7" width="77.5703125" style="60" customWidth="1"/>
    <col min="8" max="8" width="8" style="1" customWidth="1" collapsed="1"/>
    <col min="9"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Dvergsnes skole Odderhei</v>
      </c>
      <c r="B2" s="65" t="str">
        <f>$B$12</f>
        <v>3-7. trinn</v>
      </c>
      <c r="C2" s="22">
        <f>$B$13</f>
        <v>354</v>
      </c>
      <c r="D2" s="22">
        <f>$B$14</f>
        <v>0</v>
      </c>
      <c r="E2" s="22">
        <f>$B$15</f>
        <v>4407</v>
      </c>
      <c r="F2" s="66">
        <f>$B$16</f>
        <v>24700</v>
      </c>
      <c r="G2" s="66">
        <f>$B$17</f>
        <v>12000</v>
      </c>
      <c r="H2" s="66">
        <f>$B$18</f>
        <v>12000</v>
      </c>
      <c r="I2" s="66">
        <f>$B$19</f>
        <v>0</v>
      </c>
      <c r="J2" s="66">
        <f>$B$20</f>
        <v>1998</v>
      </c>
      <c r="K2" s="22" t="str">
        <f>$B$21</f>
        <v>-</v>
      </c>
      <c r="L2" s="32" t="str">
        <f>$B$22</f>
        <v>Nei</v>
      </c>
      <c r="M2" s="32" t="str">
        <f>$B$23</f>
        <v>A</v>
      </c>
      <c r="N2" s="32" t="str">
        <f>$B$24</f>
        <v>Nei</v>
      </c>
      <c r="O2" s="33">
        <f>$B$26</f>
        <v>388.8</v>
      </c>
      <c r="P2" s="32">
        <f>$B$27</f>
        <v>432</v>
      </c>
      <c r="Q2" s="21">
        <f>$B$28</f>
        <v>0.81944444444444442</v>
      </c>
      <c r="R2" s="61" t="str">
        <f>$B$29</f>
        <v>God</v>
      </c>
      <c r="S2" s="22">
        <f>$B$30</f>
        <v>33.898305084745765</v>
      </c>
      <c r="T2" s="32" t="str">
        <f>$B$31</f>
        <v>↓</v>
      </c>
      <c r="U2" s="17" t="str">
        <f>$B$33</f>
        <v>EG0</v>
      </c>
      <c r="V2" s="17" t="str">
        <f>$B$34</f>
        <v>EG0</v>
      </c>
      <c r="W2" s="17" t="str">
        <f>$B$35</f>
        <v>EG0</v>
      </c>
      <c r="X2" s="17" t="str">
        <f>$B$36</f>
        <v>EG0</v>
      </c>
      <c r="Y2" s="17" t="str">
        <f>$B$37</f>
        <v>EG2</v>
      </c>
      <c r="Z2" s="17" t="str">
        <f>$B$38</f>
        <v>EG0</v>
      </c>
      <c r="AA2" s="17" t="str">
        <f>$B$39</f>
        <v>EG2</v>
      </c>
      <c r="AB2" s="17" t="str">
        <f>$B$40</f>
        <v>EG1</v>
      </c>
      <c r="AC2" s="17" t="str">
        <f>$B$41</f>
        <v>EG1</v>
      </c>
      <c r="AD2" s="17" t="str">
        <f>$B$43</f>
        <v>TG1</v>
      </c>
      <c r="AE2" s="17" t="str">
        <f>$B$44</f>
        <v>TG1</v>
      </c>
      <c r="AF2" s="17" t="str">
        <f>$B$45</f>
        <v>TG1</v>
      </c>
      <c r="AG2" s="17" t="str">
        <f>$B$46</f>
        <v>TG1</v>
      </c>
      <c r="AH2" s="17" t="str">
        <f>$B$47</f>
        <v>TG1</v>
      </c>
      <c r="AI2" s="17" t="str">
        <f>$B$48</f>
        <v>TG1</v>
      </c>
      <c r="AJ2" s="17" t="str">
        <f>$B$49</f>
        <v>TG1</v>
      </c>
      <c r="AK2" s="17" t="str">
        <f>$B$50</f>
        <v>TG0</v>
      </c>
      <c r="AL2" s="17" t="str">
        <f>$B$51</f>
        <v>TG2</v>
      </c>
      <c r="AM2" s="17" t="str">
        <f>$B$52</f>
        <v>TG1</v>
      </c>
      <c r="AN2" s="17" t="str">
        <f>$B$53</f>
        <v>TG1</v>
      </c>
      <c r="AO2" s="17" t="str">
        <f>$B$54</f>
        <v>TG2</v>
      </c>
      <c r="AP2" s="17" t="str">
        <f>$B$55</f>
        <v>-</v>
      </c>
      <c r="AQ2" s="17" t="str">
        <f>$B$56</f>
        <v>TG1</v>
      </c>
      <c r="AR2" s="17" t="str">
        <f>$B$57</f>
        <v>TG1</v>
      </c>
      <c r="AS2" s="17" t="str">
        <f>$B$58</f>
        <v>TG1</v>
      </c>
      <c r="AT2" s="17" t="str">
        <f>$B$59</f>
        <v>TG2</v>
      </c>
      <c r="AU2" s="17" t="str">
        <f>$B$60</f>
        <v>TG1</v>
      </c>
      <c r="AV2" s="17" t="str">
        <f>$B$61</f>
        <v>TG2</v>
      </c>
      <c r="AW2" s="17" t="str">
        <f>$B$62</f>
        <v>TG1</v>
      </c>
      <c r="AX2" s="17" t="str">
        <f>$B$63</f>
        <v>-</v>
      </c>
      <c r="AY2" s="17" t="str">
        <f>$B$64</f>
        <v>TG1</v>
      </c>
      <c r="AZ2" s="17" t="str">
        <f>$B$65</f>
        <v>TG1</v>
      </c>
      <c r="BA2" s="17" t="str">
        <f>$B$66</f>
        <v>TG2</v>
      </c>
      <c r="BB2" s="17" t="str">
        <f>$B$67</f>
        <v>TG1</v>
      </c>
      <c r="BC2" s="17" t="str">
        <f>$B$69</f>
        <v>TG3</v>
      </c>
      <c r="BD2" s="17" t="str">
        <f>$B$70</f>
        <v>TG3</v>
      </c>
      <c r="BE2" s="17" t="str">
        <f>$B$71</f>
        <v>TG3</v>
      </c>
      <c r="BF2" s="17" t="str">
        <f>$B$72</f>
        <v>TG2</v>
      </c>
      <c r="BG2" s="17" t="str">
        <f>$B$73</f>
        <v>TG2</v>
      </c>
      <c r="BH2" s="17" t="str">
        <f>$B$74</f>
        <v>TG1</v>
      </c>
      <c r="BI2" s="17" t="str">
        <f>$B$75</f>
        <v>TG2</v>
      </c>
      <c r="BJ2" s="17" t="str">
        <f>$B$77</f>
        <v>TG2</v>
      </c>
      <c r="BK2" s="17" t="str">
        <f>$B$78</f>
        <v>TG2</v>
      </c>
      <c r="BL2" s="17" t="str">
        <f>$B$79</f>
        <v>TG2</v>
      </c>
      <c r="BM2" s="17" t="str">
        <f>$B$80</f>
        <v>TG1</v>
      </c>
      <c r="BN2" s="17" t="str">
        <f>$B$81</f>
        <v>TG3</v>
      </c>
      <c r="BO2" s="17" t="str">
        <f>$B$82</f>
        <v>TG2</v>
      </c>
      <c r="BP2" s="17" t="str">
        <f>$B$83</f>
        <v>TG1</v>
      </c>
      <c r="BQ2" s="17" t="str">
        <f>$B$84</f>
        <v>TG1</v>
      </c>
      <c r="BR2" s="17" t="str">
        <f>$B$85</f>
        <v>TG3</v>
      </c>
      <c r="BS2" s="17" t="str">
        <f>$B$86</f>
        <v>TG2</v>
      </c>
      <c r="BT2" s="17" t="str">
        <f>$B$87</f>
        <v>TG3</v>
      </c>
      <c r="BU2" s="17" t="str">
        <f>$B$88</f>
        <v>TG3</v>
      </c>
      <c r="BV2" s="17" t="str">
        <f>$B$89</f>
        <v>TG3</v>
      </c>
      <c r="BW2" s="17" t="str">
        <f>$B$90</f>
        <v>TG3</v>
      </c>
      <c r="BX2" s="17" t="e">
        <f>#REF!</f>
        <v>#REF!</v>
      </c>
      <c r="BY2" s="17" t="e">
        <f>#REF!</f>
        <v>#REF!</v>
      </c>
      <c r="BZ2" s="17" t="e">
        <f>#REF!</f>
        <v>#REF!</v>
      </c>
      <c r="CA2" s="17" t="e">
        <f>#REF!</f>
        <v>#REF!</v>
      </c>
      <c r="CB2" s="17" t="e">
        <f>#REF!</f>
        <v>#REF!</v>
      </c>
      <c r="CC2" s="97">
        <f>K48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302</v>
      </c>
      <c r="B11" s="9" t="s">
        <v>303</v>
      </c>
      <c r="C11" s="9" t="s">
        <v>304</v>
      </c>
      <c r="D11" s="1"/>
      <c r="E11" s="1"/>
      <c r="F11" s="60"/>
      <c r="G11" s="60"/>
      <c r="H11" s="1"/>
      <c r="I11" s="1"/>
      <c r="BC11" s="1"/>
      <c r="BD11" s="1"/>
    </row>
    <row r="12" spans="1:81" ht="15.75" x14ac:dyDescent="0.25">
      <c r="A12" s="51" t="s">
        <v>247</v>
      </c>
      <c r="B12" s="34" t="s">
        <v>305</v>
      </c>
      <c r="C12" s="51"/>
      <c r="J12" s="18"/>
      <c r="K12" s="10"/>
      <c r="L12" s="10"/>
      <c r="M12" s="10"/>
      <c r="N12" s="10"/>
      <c r="O12" s="10"/>
      <c r="P12" s="10"/>
      <c r="Q12" s="10"/>
      <c r="R12" s="10"/>
      <c r="S12" s="10"/>
      <c r="T12" s="10"/>
      <c r="U12" s="10"/>
      <c r="V12" s="10"/>
      <c r="W12" s="10"/>
      <c r="X12" s="10"/>
      <c r="Y12" s="10"/>
      <c r="Z12" s="10"/>
      <c r="AA12" s="10"/>
      <c r="AB12" s="10"/>
      <c r="AC12" s="10"/>
      <c r="AD12" s="10"/>
      <c r="AE12" s="10"/>
      <c r="AF12" s="10"/>
      <c r="AG12" s="10"/>
      <c r="BJ12" s="10"/>
      <c r="BK12" s="10"/>
    </row>
    <row r="13" spans="1:81" ht="15.75" x14ac:dyDescent="0.25">
      <c r="A13" s="51" t="s">
        <v>248</v>
      </c>
      <c r="B13" s="73">
        <v>354</v>
      </c>
      <c r="C13" s="51"/>
      <c r="J13" s="18"/>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81" ht="15.75" x14ac:dyDescent="0.25">
      <c r="A14" s="51" t="s">
        <v>249</v>
      </c>
      <c r="B14" s="28"/>
      <c r="C14" s="71" t="s">
        <v>306</v>
      </c>
      <c r="J14" s="18"/>
      <c r="K14" s="10"/>
      <c r="L14" s="10"/>
      <c r="M14" s="10"/>
      <c r="N14" s="10"/>
      <c r="O14" s="10"/>
      <c r="P14" s="10"/>
      <c r="Q14" s="10"/>
      <c r="R14" s="10"/>
      <c r="S14" s="10"/>
      <c r="T14" s="10"/>
      <c r="U14" s="10"/>
      <c r="X14" s="10"/>
    </row>
    <row r="15" spans="1:81" ht="15" x14ac:dyDescent="0.2">
      <c r="A15" s="51" t="s">
        <v>250</v>
      </c>
      <c r="B15" s="17">
        <v>4407</v>
      </c>
      <c r="C15" s="51"/>
      <c r="J15" s="18"/>
    </row>
    <row r="16" spans="1:81" ht="15" x14ac:dyDescent="0.2">
      <c r="A16" s="51" t="s">
        <v>251</v>
      </c>
      <c r="B16" s="72">
        <v>24700</v>
      </c>
      <c r="C16" s="51"/>
      <c r="J16" s="18"/>
    </row>
    <row r="17" spans="1:24" ht="15" x14ac:dyDescent="0.2">
      <c r="A17" s="51" t="s">
        <v>252</v>
      </c>
      <c r="B17" s="63">
        <f>$B$18+$B$19</f>
        <v>12000</v>
      </c>
      <c r="C17" s="51" t="s">
        <v>307</v>
      </c>
      <c r="J17" s="18"/>
    </row>
    <row r="18" spans="1:24" ht="15" hidden="1" outlineLevel="2" x14ac:dyDescent="0.2">
      <c r="A18" s="49" t="s">
        <v>253</v>
      </c>
      <c r="B18" s="17">
        <v>12000</v>
      </c>
      <c r="C18" s="52"/>
      <c r="J18" s="18"/>
    </row>
    <row r="19" spans="1:24" ht="15" hidden="1" outlineLevel="2" x14ac:dyDescent="0.2">
      <c r="A19" s="49" t="s">
        <v>254</v>
      </c>
      <c r="B19" s="17">
        <v>0</v>
      </c>
      <c r="C19" s="52"/>
      <c r="J19" s="18"/>
    </row>
    <row r="20" spans="1:24" ht="15" collapsed="1" x14ac:dyDescent="0.2">
      <c r="A20" s="51" t="s">
        <v>255</v>
      </c>
      <c r="B20" s="17">
        <v>1998</v>
      </c>
      <c r="C20" s="51" t="s">
        <v>308</v>
      </c>
      <c r="J20" s="18"/>
    </row>
    <row r="21" spans="1:24" ht="15" x14ac:dyDescent="0.2">
      <c r="A21" s="51" t="s">
        <v>256</v>
      </c>
      <c r="B21" s="17" t="s">
        <v>2</v>
      </c>
      <c r="C21" s="51"/>
      <c r="J21" s="18"/>
    </row>
    <row r="22" spans="1:24" ht="15" x14ac:dyDescent="0.2">
      <c r="A22" s="51" t="s">
        <v>257</v>
      </c>
      <c r="B22" s="17" t="s">
        <v>30</v>
      </c>
      <c r="C22" s="51"/>
      <c r="J22" s="18"/>
    </row>
    <row r="23" spans="1:24" ht="32.1" customHeight="1" x14ac:dyDescent="0.2">
      <c r="A23" s="51" t="s">
        <v>258</v>
      </c>
      <c r="B23" s="17" t="s">
        <v>16</v>
      </c>
      <c r="C23" s="51" t="str">
        <f>IF(Dvergsnes_Odderhei!B23=Evalueringsmatrise_grunnlag!E7,"Vedlikehold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J23" s="18"/>
    </row>
    <row r="24" spans="1:24" ht="15" x14ac:dyDescent="0.2">
      <c r="A24" s="51" t="s">
        <v>259</v>
      </c>
      <c r="B24" s="17" t="s">
        <v>30</v>
      </c>
      <c r="C24" s="51"/>
      <c r="J24" s="18"/>
    </row>
    <row r="25" spans="1:24" ht="27" customHeight="1" x14ac:dyDescent="0.25">
      <c r="A25" s="62" t="s">
        <v>309</v>
      </c>
      <c r="B25" s="38"/>
      <c r="C25" s="39"/>
    </row>
    <row r="26" spans="1:24" ht="30" hidden="1" outlineLevel="2" x14ac:dyDescent="0.25">
      <c r="A26" s="49" t="s">
        <v>310</v>
      </c>
      <c r="B26" s="22">
        <f>B27*0.9</f>
        <v>388.8</v>
      </c>
      <c r="C26" s="52"/>
      <c r="J26" s="18"/>
      <c r="K26" s="10"/>
      <c r="L26" s="10"/>
      <c r="M26" s="10"/>
      <c r="N26" s="10"/>
      <c r="O26" s="10"/>
      <c r="P26" s="10"/>
      <c r="Q26" s="10"/>
      <c r="R26" s="10"/>
      <c r="S26" s="10"/>
      <c r="T26" s="10"/>
      <c r="U26" s="10"/>
      <c r="X26" s="10"/>
    </row>
    <row r="27" spans="1:24" ht="30" hidden="1" outlineLevel="2" x14ac:dyDescent="0.25">
      <c r="A27" s="49" t="s">
        <v>311</v>
      </c>
      <c r="B27" s="19">
        <v>432</v>
      </c>
      <c r="C27" s="52"/>
      <c r="J27" s="18"/>
      <c r="K27" s="10"/>
      <c r="L27" s="10"/>
      <c r="M27" s="10"/>
      <c r="N27" s="10"/>
      <c r="O27" s="10"/>
      <c r="P27" s="10"/>
      <c r="Q27" s="10"/>
      <c r="R27" s="10"/>
      <c r="S27" s="10"/>
      <c r="T27" s="10"/>
      <c r="U27" s="10"/>
      <c r="X27" s="10"/>
    </row>
    <row r="28" spans="1:24" ht="15" collapsed="1" x14ac:dyDescent="0.25">
      <c r="A28" s="50" t="s">
        <v>290</v>
      </c>
      <c r="B28" s="21">
        <f>B13/B27</f>
        <v>0.81944444444444442</v>
      </c>
      <c r="C28" s="51"/>
      <c r="J28" s="18"/>
    </row>
    <row r="29" spans="1:24" ht="15" x14ac:dyDescent="0.2">
      <c r="A29" s="50" t="s">
        <v>263</v>
      </c>
      <c r="B29" s="67" t="s">
        <v>39</v>
      </c>
      <c r="C29" s="51"/>
      <c r="J29" s="18"/>
    </row>
    <row r="30" spans="1:24" ht="30" hidden="1" outlineLevel="2" x14ac:dyDescent="0.25">
      <c r="A30" s="49" t="s">
        <v>264</v>
      </c>
      <c r="B30" s="22">
        <f>$B$17/$B$13</f>
        <v>33.898305084745765</v>
      </c>
      <c r="C30" s="52"/>
      <c r="J30" s="18"/>
      <c r="K30" s="10"/>
      <c r="L30" s="10"/>
      <c r="M30" s="10"/>
      <c r="N30" s="10"/>
      <c r="O30" s="10"/>
      <c r="P30" s="10"/>
      <c r="Q30" s="10"/>
      <c r="R30" s="10"/>
      <c r="S30" s="10"/>
      <c r="T30" s="10"/>
      <c r="U30" s="10"/>
      <c r="X30" s="10"/>
    </row>
    <row r="31" spans="1:24" ht="18.75" customHeight="1" collapsed="1" x14ac:dyDescent="0.2">
      <c r="A31" s="50" t="s">
        <v>291</v>
      </c>
      <c r="B31" s="30" t="s">
        <v>10</v>
      </c>
      <c r="C31" s="51" t="s">
        <v>312</v>
      </c>
      <c r="J31" s="18"/>
    </row>
    <row r="32" spans="1:24" ht="27" customHeight="1" x14ac:dyDescent="0.25">
      <c r="A32" s="62" t="s">
        <v>313</v>
      </c>
      <c r="B32" s="38" t="s">
        <v>313</v>
      </c>
      <c r="C32" s="39" t="s">
        <v>313</v>
      </c>
    </row>
    <row r="33" spans="1:10" ht="15.75" hidden="1" outlineLevel="1" x14ac:dyDescent="0.2">
      <c r="A33" s="50" t="s">
        <v>51</v>
      </c>
      <c r="B33" s="53" t="s">
        <v>20</v>
      </c>
      <c r="C33" s="51"/>
      <c r="J33" s="18"/>
    </row>
    <row r="34" spans="1:10" ht="15" hidden="1" outlineLevel="2" x14ac:dyDescent="0.2">
      <c r="A34" s="49" t="s">
        <v>56</v>
      </c>
      <c r="B34" s="17" t="s">
        <v>20</v>
      </c>
      <c r="C34" s="52"/>
      <c r="J34" s="18"/>
    </row>
    <row r="35" spans="1:10" ht="30" hidden="1" outlineLevel="2" x14ac:dyDescent="0.2">
      <c r="A35" s="49" t="s">
        <v>268</v>
      </c>
      <c r="B35" s="17" t="s">
        <v>20</v>
      </c>
      <c r="C35" s="52"/>
      <c r="J35" s="18"/>
    </row>
    <row r="36" spans="1:10" ht="29.45" hidden="1" customHeight="1" outlineLevel="2" x14ac:dyDescent="0.2">
      <c r="A36" s="49" t="s">
        <v>269</v>
      </c>
      <c r="B36" s="17" t="s">
        <v>20</v>
      </c>
      <c r="C36" s="52"/>
      <c r="J36" s="18"/>
    </row>
    <row r="37" spans="1:10" ht="15.75" hidden="1" outlineLevel="1" x14ac:dyDescent="0.2">
      <c r="A37" s="50" t="s">
        <v>71</v>
      </c>
      <c r="B37" s="53" t="s">
        <v>25</v>
      </c>
      <c r="C37" s="51" t="s">
        <v>314</v>
      </c>
      <c r="J37" s="18"/>
    </row>
    <row r="38" spans="1:10" ht="27.95" hidden="1" customHeight="1" outlineLevel="2" x14ac:dyDescent="0.2">
      <c r="A38" s="49" t="s">
        <v>74</v>
      </c>
      <c r="B38" s="17" t="s">
        <v>20</v>
      </c>
      <c r="C38" s="52"/>
      <c r="J38" s="18"/>
    </row>
    <row r="39" spans="1:10" ht="15" hidden="1" outlineLevel="2" x14ac:dyDescent="0.2">
      <c r="A39" s="49" t="s">
        <v>79</v>
      </c>
      <c r="B39" s="17" t="s">
        <v>25</v>
      </c>
      <c r="C39" s="52" t="s">
        <v>315</v>
      </c>
      <c r="J39" s="18"/>
    </row>
    <row r="40" spans="1:10" ht="15.75" hidden="1" outlineLevel="1" x14ac:dyDescent="0.2">
      <c r="A40" s="50" t="s">
        <v>84</v>
      </c>
      <c r="B40" s="53" t="s">
        <v>23</v>
      </c>
      <c r="C40" s="51"/>
      <c r="J40" s="18"/>
    </row>
    <row r="41" spans="1:10" ht="15.75" collapsed="1" x14ac:dyDescent="0.2">
      <c r="A41" s="50" t="s">
        <v>272</v>
      </c>
      <c r="B41" s="53" t="s">
        <v>23</v>
      </c>
      <c r="C41" s="51"/>
      <c r="J41" s="18"/>
    </row>
    <row r="42" spans="1:10" ht="27" customHeight="1" x14ac:dyDescent="0.25">
      <c r="A42" s="62" t="s">
        <v>94</v>
      </c>
      <c r="B42" s="38"/>
      <c r="C42" s="39"/>
    </row>
    <row r="43" spans="1:10" ht="15.75" hidden="1" outlineLevel="1" x14ac:dyDescent="0.2">
      <c r="A43" s="50" t="s">
        <v>95</v>
      </c>
      <c r="B43" s="53" t="s">
        <v>8</v>
      </c>
      <c r="C43" s="51"/>
      <c r="J43" s="18"/>
    </row>
    <row r="44" spans="1:10" ht="15" hidden="1" outlineLevel="2" x14ac:dyDescent="0.2">
      <c r="A44" s="49" t="s">
        <v>100</v>
      </c>
      <c r="B44" s="17" t="s">
        <v>8</v>
      </c>
      <c r="C44" s="52"/>
    </row>
    <row r="45" spans="1:10" ht="15" hidden="1" outlineLevel="2" x14ac:dyDescent="0.2">
      <c r="A45" s="49" t="s">
        <v>105</v>
      </c>
      <c r="B45" s="17" t="s">
        <v>8</v>
      </c>
      <c r="C45" s="52"/>
      <c r="J45" s="18"/>
    </row>
    <row r="46" spans="1:10" ht="15" hidden="1" outlineLevel="2" x14ac:dyDescent="0.2">
      <c r="A46" s="49" t="s">
        <v>110</v>
      </c>
      <c r="B46" s="17" t="s">
        <v>8</v>
      </c>
      <c r="C46" s="52"/>
    </row>
    <row r="47" spans="1:10" ht="15" hidden="1" outlineLevel="2" x14ac:dyDescent="0.2">
      <c r="A47" s="49" t="s">
        <v>115</v>
      </c>
      <c r="B47" s="17" t="s">
        <v>8</v>
      </c>
      <c r="C47" s="52"/>
      <c r="J47" s="18"/>
    </row>
    <row r="48" spans="1:10" ht="15" hidden="1" outlineLevel="2" x14ac:dyDescent="0.2">
      <c r="A48" s="49" t="s">
        <v>116</v>
      </c>
      <c r="B48" s="17" t="s">
        <v>8</v>
      </c>
      <c r="C48" s="52"/>
    </row>
    <row r="49" spans="1:10" ht="15" hidden="1" outlineLevel="2" x14ac:dyDescent="0.2">
      <c r="A49" s="49" t="s">
        <v>117</v>
      </c>
      <c r="B49" s="17" t="s">
        <v>8</v>
      </c>
      <c r="C49" s="52"/>
      <c r="J49" s="18"/>
    </row>
    <row r="50" spans="1:10" ht="15" hidden="1" outlineLevel="2" x14ac:dyDescent="0.2">
      <c r="A50" s="49" t="s">
        <v>122</v>
      </c>
      <c r="B50" s="17" t="s">
        <v>5</v>
      </c>
      <c r="C50" s="52"/>
    </row>
    <row r="51" spans="1:10" ht="15" hidden="1" outlineLevel="2" x14ac:dyDescent="0.2">
      <c r="A51" s="49" t="s">
        <v>127</v>
      </c>
      <c r="B51" s="17" t="s">
        <v>11</v>
      </c>
      <c r="C51" s="52"/>
      <c r="J51" s="18"/>
    </row>
    <row r="52" spans="1:10" ht="15.75" hidden="1" outlineLevel="1" x14ac:dyDescent="0.2">
      <c r="A52" s="50" t="s">
        <v>273</v>
      </c>
      <c r="B52" s="53" t="s">
        <v>8</v>
      </c>
      <c r="C52" s="51"/>
      <c r="J52" s="18"/>
    </row>
    <row r="53" spans="1:10" ht="15" hidden="1" outlineLevel="2" x14ac:dyDescent="0.2">
      <c r="A53" s="49" t="s">
        <v>132</v>
      </c>
      <c r="B53" s="17" t="s">
        <v>8</v>
      </c>
      <c r="C53" s="52"/>
      <c r="J53" s="18"/>
    </row>
    <row r="54" spans="1:10" ht="15" hidden="1" outlineLevel="2" x14ac:dyDescent="0.2">
      <c r="A54" s="49" t="s">
        <v>137</v>
      </c>
      <c r="B54" s="17" t="s">
        <v>11</v>
      </c>
      <c r="C54" s="52"/>
      <c r="J54" s="18"/>
    </row>
    <row r="55" spans="1:10" ht="15" hidden="1" outlineLevel="2" x14ac:dyDescent="0.2">
      <c r="A55" s="49" t="s">
        <v>142</v>
      </c>
      <c r="B55" s="17" t="s">
        <v>2</v>
      </c>
      <c r="C55" s="52"/>
      <c r="J55" s="18"/>
    </row>
    <row r="56" spans="1:10" ht="15" hidden="1" outlineLevel="2" x14ac:dyDescent="0.2">
      <c r="A56" s="49" t="s">
        <v>274</v>
      </c>
      <c r="B56" s="17" t="s">
        <v>8</v>
      </c>
      <c r="C56" s="52"/>
      <c r="J56" s="18"/>
    </row>
    <row r="57" spans="1:10" ht="15.75" hidden="1" outlineLevel="1" x14ac:dyDescent="0.2">
      <c r="A57" s="50" t="s">
        <v>275</v>
      </c>
      <c r="B57" s="53" t="s">
        <v>8</v>
      </c>
      <c r="C57" s="51"/>
      <c r="J57" s="18"/>
    </row>
    <row r="58" spans="1:10" ht="15" hidden="1" outlineLevel="2" x14ac:dyDescent="0.2">
      <c r="A58" s="49" t="s">
        <v>276</v>
      </c>
      <c r="B58" s="17" t="s">
        <v>8</v>
      </c>
      <c r="C58" s="52"/>
      <c r="J58" s="18"/>
    </row>
    <row r="59" spans="1:10" ht="15" hidden="1" outlineLevel="2" x14ac:dyDescent="0.2">
      <c r="A59" s="49" t="s">
        <v>158</v>
      </c>
      <c r="B59" s="17" t="s">
        <v>11</v>
      </c>
      <c r="C59" s="52"/>
      <c r="J59" s="18"/>
    </row>
    <row r="60" spans="1:10" ht="15" hidden="1" outlineLevel="2" x14ac:dyDescent="0.2">
      <c r="A60" s="49" t="s">
        <v>163</v>
      </c>
      <c r="B60" s="17" t="s">
        <v>8</v>
      </c>
      <c r="C60" s="52"/>
      <c r="J60" s="18"/>
    </row>
    <row r="61" spans="1:10" ht="15" hidden="1" outlineLevel="2" x14ac:dyDescent="0.2">
      <c r="A61" s="49" t="s">
        <v>277</v>
      </c>
      <c r="B61" s="17" t="s">
        <v>11</v>
      </c>
      <c r="C61" s="52"/>
      <c r="J61" s="18"/>
    </row>
    <row r="62" spans="1:10" ht="15" hidden="1" outlineLevel="2" x14ac:dyDescent="0.2">
      <c r="A62" s="49" t="s">
        <v>278</v>
      </c>
      <c r="B62" s="17" t="s">
        <v>8</v>
      </c>
      <c r="C62" s="52"/>
      <c r="J62" s="18"/>
    </row>
    <row r="63" spans="1:10" ht="15" hidden="1" outlineLevel="2" x14ac:dyDescent="0.2">
      <c r="A63" s="49" t="s">
        <v>172</v>
      </c>
      <c r="B63" s="17" t="s">
        <v>2</v>
      </c>
      <c r="C63" s="52"/>
      <c r="J63" s="18"/>
    </row>
    <row r="64" spans="1:10" ht="21" hidden="1" customHeight="1" outlineLevel="1" x14ac:dyDescent="0.2">
      <c r="A64" s="50" t="s">
        <v>177</v>
      </c>
      <c r="B64" s="53" t="s">
        <v>8</v>
      </c>
      <c r="C64" s="51"/>
      <c r="J64" s="18"/>
    </row>
    <row r="65" spans="1:10" ht="15" hidden="1" outlineLevel="2" x14ac:dyDescent="0.2">
      <c r="A65" s="49" t="s">
        <v>178</v>
      </c>
      <c r="B65" s="17" t="s">
        <v>8</v>
      </c>
      <c r="C65" s="52"/>
      <c r="J65" s="18"/>
    </row>
    <row r="66" spans="1:10" ht="15.75" hidden="1" outlineLevel="1" x14ac:dyDescent="0.2">
      <c r="A66" s="50" t="s">
        <v>183</v>
      </c>
      <c r="B66" s="53" t="s">
        <v>11</v>
      </c>
      <c r="C66" s="51"/>
      <c r="J66" s="18"/>
    </row>
    <row r="67" spans="1:10" ht="15.75" collapsed="1" x14ac:dyDescent="0.2">
      <c r="A67" s="50" t="s">
        <v>293</v>
      </c>
      <c r="B67" s="53" t="s">
        <v>8</v>
      </c>
      <c r="C67" s="51"/>
      <c r="J67" s="18"/>
    </row>
    <row r="68" spans="1:10" ht="27" customHeight="1" x14ac:dyDescent="0.25">
      <c r="A68" s="62" t="s">
        <v>189</v>
      </c>
      <c r="B68" s="38"/>
      <c r="C68" s="39"/>
    </row>
    <row r="69" spans="1:10" ht="30" x14ac:dyDescent="0.2">
      <c r="A69" s="50" t="s">
        <v>280</v>
      </c>
      <c r="B69" s="53" t="s">
        <v>13</v>
      </c>
      <c r="C69" s="51" t="s">
        <v>316</v>
      </c>
      <c r="J69" s="18"/>
    </row>
    <row r="70" spans="1:10" ht="30" hidden="1" outlineLevel="2" x14ac:dyDescent="0.2">
      <c r="A70" s="49" t="s">
        <v>281</v>
      </c>
      <c r="B70" s="17" t="s">
        <v>13</v>
      </c>
      <c r="C70" s="52" t="s">
        <v>317</v>
      </c>
      <c r="J70" s="18"/>
    </row>
    <row r="71" spans="1:10" ht="30" hidden="1" outlineLevel="2" x14ac:dyDescent="0.2">
      <c r="A71" s="49" t="s">
        <v>200</v>
      </c>
      <c r="B71" s="17" t="s">
        <v>13</v>
      </c>
      <c r="C71" s="52" t="s">
        <v>318</v>
      </c>
      <c r="J71" s="18"/>
    </row>
    <row r="72" spans="1:10" ht="18.75" customHeight="1" collapsed="1" x14ac:dyDescent="0.2">
      <c r="A72" s="50" t="s">
        <v>205</v>
      </c>
      <c r="B72" s="53" t="s">
        <v>11</v>
      </c>
      <c r="C72" s="51"/>
      <c r="J72" s="18"/>
    </row>
    <row r="73" spans="1:10" ht="35.25" hidden="1" customHeight="1" outlineLevel="2" x14ac:dyDescent="0.2">
      <c r="A73" s="49" t="s">
        <v>206</v>
      </c>
      <c r="B73" s="17" t="s">
        <v>11</v>
      </c>
      <c r="C73" s="52"/>
      <c r="J73" s="18"/>
    </row>
    <row r="74" spans="1:10" ht="37.5" hidden="1" customHeight="1" outlineLevel="2" x14ac:dyDescent="0.2">
      <c r="A74" s="49" t="s">
        <v>211</v>
      </c>
      <c r="B74" s="17" t="s">
        <v>8</v>
      </c>
      <c r="C74" s="52"/>
      <c r="J74" s="18"/>
    </row>
    <row r="75" spans="1:10" ht="36" hidden="1" customHeight="1" outlineLevel="2" x14ac:dyDescent="0.2">
      <c r="A75" s="49" t="s">
        <v>282</v>
      </c>
      <c r="B75" s="17" t="s">
        <v>11</v>
      </c>
      <c r="C75" s="52"/>
      <c r="J75" s="18"/>
    </row>
    <row r="76" spans="1:10" ht="27" customHeight="1" collapsed="1" x14ac:dyDescent="0.25">
      <c r="A76" s="62" t="s">
        <v>319</v>
      </c>
      <c r="B76" s="38"/>
      <c r="C76" s="39"/>
    </row>
    <row r="77" spans="1:10" ht="45" x14ac:dyDescent="0.2">
      <c r="A77" s="50" t="s">
        <v>283</v>
      </c>
      <c r="B77" s="53" t="s">
        <v>11</v>
      </c>
      <c r="C77" s="51" t="s">
        <v>320</v>
      </c>
      <c r="J77" s="18"/>
    </row>
    <row r="78" spans="1:10" ht="15" hidden="1" outlineLevel="2" x14ac:dyDescent="0.2">
      <c r="A78" s="49" t="s">
        <v>223</v>
      </c>
      <c r="B78" s="17" t="s">
        <v>11</v>
      </c>
      <c r="C78" s="52"/>
      <c r="J78" s="18"/>
    </row>
    <row r="79" spans="1:10" ht="15" hidden="1" outlineLevel="2" x14ac:dyDescent="0.2">
      <c r="A79" s="49" t="s">
        <v>284</v>
      </c>
      <c r="B79" s="17" t="s">
        <v>11</v>
      </c>
      <c r="C79" s="52"/>
      <c r="J79" s="18"/>
    </row>
    <row r="80" spans="1:10" ht="30" hidden="1" outlineLevel="2" x14ac:dyDescent="0.2">
      <c r="A80" s="49" t="s">
        <v>285</v>
      </c>
      <c r="B80" s="17" t="s">
        <v>8</v>
      </c>
      <c r="C80" s="52"/>
      <c r="J80" s="18"/>
    </row>
    <row r="81" spans="1:10" ht="15" hidden="1" outlineLevel="2" x14ac:dyDescent="0.2">
      <c r="A81" s="49" t="s">
        <v>230</v>
      </c>
      <c r="B81" s="17" t="s">
        <v>13</v>
      </c>
      <c r="C81" s="52"/>
      <c r="J81" s="18"/>
    </row>
    <row r="82" spans="1:10" ht="15" hidden="1" outlineLevel="2" x14ac:dyDescent="0.2">
      <c r="A82" s="49" t="s">
        <v>231</v>
      </c>
      <c r="B82" s="17" t="s">
        <v>11</v>
      </c>
      <c r="C82" s="52"/>
      <c r="J82" s="18"/>
    </row>
    <row r="83" spans="1:10" ht="18.75" hidden="1" customHeight="1" outlineLevel="2" x14ac:dyDescent="0.2">
      <c r="A83" s="49" t="s">
        <v>232</v>
      </c>
      <c r="B83" s="17" t="s">
        <v>8</v>
      </c>
      <c r="C83" s="52"/>
      <c r="J83" s="18"/>
    </row>
    <row r="84" spans="1:10" ht="15" hidden="1" outlineLevel="2" x14ac:dyDescent="0.2">
      <c r="A84" s="49" t="s">
        <v>233</v>
      </c>
      <c r="B84" s="17" t="s">
        <v>8</v>
      </c>
      <c r="C84" s="52"/>
      <c r="J84" s="18"/>
    </row>
    <row r="85" spans="1:10" ht="30" collapsed="1" x14ac:dyDescent="0.2">
      <c r="A85" s="50" t="s">
        <v>235</v>
      </c>
      <c r="B85" s="53" t="s">
        <v>13</v>
      </c>
      <c r="C85" s="51" t="s">
        <v>321</v>
      </c>
      <c r="J85" s="18"/>
    </row>
    <row r="86" spans="1:10" ht="15" hidden="1" outlineLevel="2" x14ac:dyDescent="0.2">
      <c r="A86" s="49" t="s">
        <v>240</v>
      </c>
      <c r="B86" s="17" t="s">
        <v>11</v>
      </c>
      <c r="C86" s="52"/>
      <c r="J86" s="18"/>
    </row>
    <row r="87" spans="1:10" ht="30" hidden="1" outlineLevel="2" x14ac:dyDescent="0.2">
      <c r="A87" s="49" t="s">
        <v>241</v>
      </c>
      <c r="B87" s="17" t="s">
        <v>13</v>
      </c>
      <c r="C87" s="52" t="s">
        <v>322</v>
      </c>
      <c r="J87" s="18"/>
    </row>
    <row r="88" spans="1:10" ht="15" hidden="1" outlineLevel="2" x14ac:dyDescent="0.2">
      <c r="A88" s="49" t="s">
        <v>242</v>
      </c>
      <c r="B88" s="17" t="s">
        <v>13</v>
      </c>
      <c r="C88" s="52" t="s">
        <v>323</v>
      </c>
      <c r="J88" s="18"/>
    </row>
    <row r="89" spans="1:10" ht="15" hidden="1" outlineLevel="2" x14ac:dyDescent="0.2">
      <c r="A89" s="49" t="s">
        <v>243</v>
      </c>
      <c r="B89" s="17" t="s">
        <v>13</v>
      </c>
      <c r="C89" s="52" t="s">
        <v>324</v>
      </c>
      <c r="J89" s="18"/>
    </row>
    <row r="90" spans="1:10" ht="45.75" hidden="1" customHeight="1" outlineLevel="2" x14ac:dyDescent="0.2">
      <c r="A90" s="49" t="s">
        <v>244</v>
      </c>
      <c r="B90" s="17" t="s">
        <v>13</v>
      </c>
      <c r="C90" s="52" t="s">
        <v>325</v>
      </c>
      <c r="J90" s="18"/>
    </row>
    <row r="91" spans="1:10" ht="12.75" customHeight="1" collapsed="1" x14ac:dyDescent="0.2"/>
  </sheetData>
  <sheetProtection formatColumns="0" formatRows="0" insertHyperlinks="0"/>
  <dataConsolidate/>
  <conditionalFormatting sqref="B21:B24 B43:B67 B69:B75 B77:B90">
    <cfRule type="containsText" dxfId="2525" priority="89" operator="containsText" text="TG0">
      <formula>NOT(ISERROR(SEARCH("TG0",B21)))</formula>
    </cfRule>
    <cfRule type="containsText" dxfId="2524" priority="88" operator="containsText" text="TG1">
      <formula>NOT(ISERROR(SEARCH("TG1",B21)))</formula>
    </cfRule>
    <cfRule type="containsText" dxfId="2523" priority="87" operator="containsText" text="TG2">
      <formula>NOT(ISERROR(SEARCH("TG2",B21)))</formula>
    </cfRule>
    <cfRule type="containsText" dxfId="2522" priority="86" operator="containsText" text="TG3">
      <formula>NOT(ISERROR(SEARCH("TG3",B21)))</formula>
    </cfRule>
  </conditionalFormatting>
  <conditionalFormatting sqref="B22 B24">
    <cfRule type="containsText" dxfId="2521" priority="85" operator="containsText" text="Ja">
      <formula>NOT(ISERROR(SEARCH("Ja",B22)))</formula>
    </cfRule>
  </conditionalFormatting>
  <conditionalFormatting sqref="B22">
    <cfRule type="containsText" dxfId="2520" priority="84" operator="containsText" text="ja">
      <formula>NOT(ISERROR(SEARCH("ja",B22)))</formula>
    </cfRule>
  </conditionalFormatting>
  <conditionalFormatting sqref="B28">
    <cfRule type="cellIs" dxfId="2519" priority="19" operator="greaterThan">
      <formula>0.9</formula>
    </cfRule>
    <cfRule type="cellIs" dxfId="2518" priority="18" operator="lessThan">
      <formula>0.79</formula>
    </cfRule>
    <cfRule type="cellIs" dxfId="2517" priority="20" operator="greaterThan">
      <formula>0.79</formula>
    </cfRule>
  </conditionalFormatting>
  <conditionalFormatting sqref="B29">
    <cfRule type="containsText" dxfId="2516" priority="6" operator="containsText" text="For lite">
      <formula>NOT(ISERROR(SEARCH("For lite",B29)))</formula>
    </cfRule>
    <cfRule type="containsText" dxfId="2515" priority="7" operator="containsText" text="Mangelfull">
      <formula>NOT(ISERROR(SEARCH("Mangelfull",B29)))</formula>
    </cfRule>
    <cfRule type="containsText" dxfId="2514" priority="8" operator="containsText" text="Tilstrekkelig">
      <formula>NOT(ISERROR(SEARCH("Tilstrekkelig",B29)))</formula>
    </cfRule>
    <cfRule type="containsText" dxfId="2513" priority="9" operator="containsText" text="God">
      <formula>NOT(ISERROR(SEARCH("God",B29)))</formula>
    </cfRule>
  </conditionalFormatting>
  <conditionalFormatting sqref="B33:B41 B77:B90">
    <cfRule type="containsText" dxfId="2512" priority="91" operator="containsText" text="EG2">
      <formula>NOT(ISERROR(SEARCH("EG2",B33)))</formula>
    </cfRule>
    <cfRule type="containsText" dxfId="2511" priority="92" operator="containsText" text="EG1">
      <formula>NOT(ISERROR(SEARCH("EG1",B33)))</formula>
    </cfRule>
    <cfRule type="containsText" dxfId="2510" priority="93" operator="containsText" text="EG0">
      <formula>NOT(ISERROR(SEARCH("EG0",B33)))</formula>
    </cfRule>
  </conditionalFormatting>
  <conditionalFormatting sqref="B77:B90 B33:B41">
    <cfRule type="containsText" dxfId="2509" priority="90" operator="containsText" text="EG3">
      <formula>NOT(ISERROR(SEARCH("EG3",B33)))</formula>
    </cfRule>
  </conditionalFormatting>
  <conditionalFormatting sqref="L2">
    <cfRule type="containsText" dxfId="2508" priority="76" operator="containsText" text="TG2">
      <formula>NOT(ISERROR(SEARCH("TG2",L2)))</formula>
    </cfRule>
    <cfRule type="containsText" dxfId="2507" priority="77" operator="containsText" text="TG1">
      <formula>NOT(ISERROR(SEARCH("TG1",L2)))</formula>
    </cfRule>
    <cfRule type="containsText" dxfId="2506" priority="74" operator="containsText" text="Ja">
      <formula>NOT(ISERROR(SEARCH("Ja",L2)))</formula>
    </cfRule>
    <cfRule type="containsText" dxfId="2505" priority="75" operator="containsText" text="TG3">
      <formula>NOT(ISERROR(SEARCH("TG3",L2)))</formula>
    </cfRule>
    <cfRule type="containsText" dxfId="2504" priority="73" operator="containsText" text="ja">
      <formula>NOT(ISERROR(SEARCH("ja",L2)))</formula>
    </cfRule>
    <cfRule type="containsText" dxfId="2503" priority="79" operator="containsText" text="TG0">
      <formula>NOT(ISERROR(SEARCH("TG0",L2)))</formula>
    </cfRule>
    <cfRule type="containsText" dxfId="2502" priority="78" operator="containsText" text="TG0">
      <formula>NOT(ISERROR(SEARCH("TG0",L2)))</formula>
    </cfRule>
  </conditionalFormatting>
  <conditionalFormatting sqref="M2 O2:P2">
    <cfRule type="containsText" dxfId="2501" priority="98" operator="containsText" text="EG2">
      <formula>NOT(ISERROR(SEARCH("EG2",M2)))</formula>
    </cfRule>
    <cfRule type="containsText" dxfId="2500" priority="99" operator="containsText" text="EG1">
      <formula>NOT(ISERROR(SEARCH("EG1",M2)))</formula>
    </cfRule>
    <cfRule type="containsText" dxfId="2499" priority="100" operator="containsText" text="EG0">
      <formula>NOT(ISERROR(SEARCH("EG0",M2)))</formula>
    </cfRule>
    <cfRule type="containsText" dxfId="2498" priority="97" operator="containsText" text="EG3">
      <formula>NOT(ISERROR(SEARCH("EG3",M2)))</formula>
    </cfRule>
  </conditionalFormatting>
  <conditionalFormatting sqref="N2">
    <cfRule type="containsText" dxfId="2497" priority="70" operator="containsText" text="TG1">
      <formula>NOT(ISERROR(SEARCH("TG1",N2)))</formula>
    </cfRule>
    <cfRule type="containsText" dxfId="2496" priority="67" operator="containsText" text="Ja">
      <formula>NOT(ISERROR(SEARCH("Ja",N2)))</formula>
    </cfRule>
    <cfRule type="containsText" dxfId="2495" priority="68" operator="containsText" text="TG3">
      <formula>NOT(ISERROR(SEARCH("TG3",N2)))</formula>
    </cfRule>
    <cfRule type="containsText" dxfId="2494" priority="69" operator="containsText" text="TG2">
      <formula>NOT(ISERROR(SEARCH("TG2",N2)))</formula>
    </cfRule>
    <cfRule type="containsText" dxfId="2493" priority="72" operator="containsText" text="TG0">
      <formula>NOT(ISERROR(SEARCH("TG0",N2)))</formula>
    </cfRule>
    <cfRule type="containsText" dxfId="2492" priority="71" operator="containsText" text="TG0">
      <formula>NOT(ISERROR(SEARCH("TG0",N2)))</formula>
    </cfRule>
  </conditionalFormatting>
  <conditionalFormatting sqref="Q2">
    <cfRule type="cellIs" dxfId="2491" priority="61" operator="greaterThan">
      <formula>0.79</formula>
    </cfRule>
    <cfRule type="cellIs" dxfId="2490" priority="60" operator="greaterThan">
      <formula>0.9</formula>
    </cfRule>
    <cfRule type="cellIs" dxfId="2489" priority="59" operator="lessThan">
      <formula>0.79</formula>
    </cfRule>
  </conditionalFormatting>
  <conditionalFormatting sqref="R2">
    <cfRule type="containsText" dxfId="2488" priority="58" operator="containsText" text="God">
      <formula>NOT(ISERROR(SEARCH("God",R2)))</formula>
    </cfRule>
    <cfRule type="containsText" dxfId="2487" priority="57" operator="containsText" text="Tilstrekkelig">
      <formula>NOT(ISERROR(SEARCH("Tilstrekkelig",R2)))</formula>
    </cfRule>
    <cfRule type="containsText" dxfId="2486" priority="55" operator="containsText" text="For lite">
      <formula>NOT(ISERROR(SEARCH("For lite",R2)))</formula>
    </cfRule>
    <cfRule type="containsText" dxfId="2485" priority="56" operator="containsText" text="Mangelfull">
      <formula>NOT(ISERROR(SEARCH("Mangelfull",R2)))</formula>
    </cfRule>
  </conditionalFormatting>
  <conditionalFormatting sqref="U2:AC2">
    <cfRule type="containsText" dxfId="2484" priority="50" operator="containsText" text="EG3">
      <formula>NOT(ISERROR(SEARCH("EG3",U2)))</formula>
    </cfRule>
    <cfRule type="containsText" dxfId="2483" priority="51" operator="containsText" text="EG2">
      <formula>NOT(ISERROR(SEARCH("EG2",U2)))</formula>
    </cfRule>
    <cfRule type="containsText" dxfId="2482" priority="52" operator="containsText" text="EG1">
      <formula>NOT(ISERROR(SEARCH("EG1",U2)))</formula>
    </cfRule>
    <cfRule type="containsText" dxfId="2481" priority="53" operator="containsText" text="EG0">
      <formula>NOT(ISERROR(SEARCH("EG0",U2)))</formula>
    </cfRule>
  </conditionalFormatting>
  <conditionalFormatting sqref="AD2:CB2">
    <cfRule type="containsText" dxfId="2480" priority="23" operator="containsText" text="TG3">
      <formula>NOT(ISERROR(SEARCH("TG3",AD2)))</formula>
    </cfRule>
    <cfRule type="containsText" dxfId="2479" priority="24" operator="containsText" text="TG2">
      <formula>NOT(ISERROR(SEARCH("TG2",AD2)))</formula>
    </cfRule>
    <cfRule type="containsText" dxfId="2478" priority="25" operator="containsText" text="TG1">
      <formula>NOT(ISERROR(SEARCH("TG1",AD2)))</formula>
    </cfRule>
    <cfRule type="containsText" dxfId="2477" priority="26" operator="containsText" text="TG0">
      <formula>NOT(ISERROR(SEARCH("TG0",AD2)))</formula>
    </cfRule>
  </conditionalFormatting>
  <conditionalFormatting sqref="BX2:CB2">
    <cfRule type="containsText" dxfId="2476" priority="22" operator="containsText" text="Ja">
      <formula>NOT(ISERROR(SEARCH("Ja",BX2)))</formula>
    </cfRule>
    <cfRule type="containsText" dxfId="2475" priority="21" operator="containsText" text="ja">
      <formula>NOT(ISERROR(SEARCH("ja",BX2)))</formula>
    </cfRule>
  </conditionalFormatting>
  <hyperlinks>
    <hyperlink ref="C14" r:id="rId1" xr:uid="{B3AFA8B9-C95B-4F2A-ADE9-468BC3AA4D3A}"/>
  </hyperlinks>
  <pageMargins left="0.7" right="0.7" top="0.75" bottom="0.75" header="0.3" footer="0.3"/>
  <pageSetup paperSize="9" scale="76" orientation="portrait" r:id="rId2"/>
  <extLst>
    <ext xmlns:x14="http://schemas.microsoft.com/office/spreadsheetml/2009/9/main" uri="{78C0D931-6437-407d-A8EE-F0AAD7539E65}">
      <x14:conditionalFormattings>
        <x14:conditionalFormatting xmlns:xm="http://schemas.microsoft.com/office/excel/2006/main">
          <x14:cfRule type="containsText" priority="5" operator="containsText" id="{216016E7-32DE-45BE-9B61-3AB22A1DC204}">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54" operator="containsText" id="{6FAB18DE-926D-4126-8068-A234FFEEB425}">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7185B331-5984-414D-B532-08E7BCF7E6B5}">
          <x14:formula1>
            <xm:f>Evalueringsmatrise_grunnlag!$A$2:$A$6</xm:f>
          </x14:formula1>
          <xm:sqref>B43:B67 B69:B75 B77:B90</xm:sqref>
        </x14:dataValidation>
        <x14:dataValidation type="list" allowBlank="1" showInputMessage="1" showErrorMessage="1" xr:uid="{F1DFE71E-065E-4BE7-B65F-DB95082CEA49}">
          <x14:formula1>
            <xm:f>Evalueringsmatrise_grunnlag!$A$27:$A$28</xm:f>
          </x14:formula1>
          <xm:sqref>B24 B68 B76</xm:sqref>
        </x14:dataValidation>
        <x14:dataValidation type="list" allowBlank="1" showInputMessage="1" showErrorMessage="1" xr:uid="{C2A2249E-487C-477A-9FAD-285B49088603}">
          <x14:formula1>
            <xm:f>Evalueringsmatrise_grunnlag!$A$9:$A$13</xm:f>
          </x14:formula1>
          <xm:sqref>B33:B41 B77:B90</xm:sqref>
        </x14:dataValidation>
        <x14:dataValidation type="list" allowBlank="1" showInputMessage="1" showErrorMessage="1" xr:uid="{A51E447D-D35E-4523-8C9A-6DD21E89778D}">
          <x14:formula1>
            <xm:f>Evalueringsmatrise_grunnlag!$A$21:$A$24</xm:f>
          </x14:formula1>
          <xm:sqref>B29</xm:sqref>
        </x14:dataValidation>
        <x14:dataValidation type="list" allowBlank="1" showInputMessage="1" showErrorMessage="1" xr:uid="{C6D6148C-3D64-48E0-A497-A54DCBFB5E7D}">
          <x14:formula1>
            <xm:f>Evalueringsmatrise_grunnlag!$E$7:$E$10</xm:f>
          </x14:formula1>
          <xm:sqref>B23</xm:sqref>
        </x14:dataValidation>
        <x14:dataValidation type="list" allowBlank="1" showInputMessage="1" showErrorMessage="1" xr:uid="{C689ECF3-F558-404C-9388-0A933F3F76FE}">
          <x14:formula1>
            <xm:f>Evalueringsmatrise_grunnlag!$E$2:$E$4</xm:f>
          </x14:formula1>
          <xm:sqref>B31</xm:sqref>
        </x14:dataValidation>
        <x14:dataValidation type="list" allowBlank="1" showInputMessage="1" showErrorMessage="1" xr:uid="{E2AD8AD7-26A2-4D81-AD79-5C5AFF8774FC}">
          <x14:formula1>
            <xm:f>Evalueringsmatrise_grunnlag!$E$13:$E$17</xm:f>
          </x14:formula1>
          <xm:sqref>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A716-D0DE-4F29-87A2-514B8F806DFA}">
  <sheetPr>
    <tabColor theme="5" tint="0.79998168889431442"/>
    <pageSetUpPr fitToPage="1"/>
  </sheetPr>
  <dimension ref="A1:CC94"/>
  <sheetViews>
    <sheetView showGridLines="0" topLeftCell="A11" zoomScaleNormal="100" workbookViewId="0">
      <selection activeCell="D92" sqref="D92"/>
    </sheetView>
  </sheetViews>
  <sheetFormatPr baseColWidth="10" defaultColWidth="11.42578125" defaultRowHeight="12.75" customHeight="1" outlineLevelRow="2" x14ac:dyDescent="0.2"/>
  <cols>
    <col min="1" max="1" width="47.7109375" style="1" bestFit="1" customWidth="1"/>
    <col min="2" max="2" width="10"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Dvergsnes skole Valsvigveien</v>
      </c>
      <c r="B2" s="65" t="str">
        <f>$B$12</f>
        <v>1-2. trinn</v>
      </c>
      <c r="C2" s="22">
        <f>$B$13</f>
        <v>131</v>
      </c>
      <c r="D2" s="22">
        <f>$B$14</f>
        <v>0</v>
      </c>
      <c r="E2" s="22">
        <f>$B$15</f>
        <v>2770</v>
      </c>
      <c r="F2" s="66">
        <f>$B$16</f>
        <v>21800</v>
      </c>
      <c r="G2" s="66">
        <f>$B$17</f>
        <v>6000</v>
      </c>
      <c r="H2" s="66">
        <f>$B$18</f>
        <v>6000</v>
      </c>
      <c r="I2" s="66">
        <f>$B$19</f>
        <v>0</v>
      </c>
      <c r="J2" s="66">
        <f>$B$20</f>
        <v>2008</v>
      </c>
      <c r="K2" s="22" t="str">
        <f>$B$21</f>
        <v>-</v>
      </c>
      <c r="L2" s="32" t="str">
        <f>$B$22</f>
        <v>Nei</v>
      </c>
      <c r="M2" s="32" t="str">
        <f>$B$23</f>
        <v>A</v>
      </c>
      <c r="N2" s="32" t="str">
        <f>$B$24</f>
        <v>Nei</v>
      </c>
      <c r="O2" s="33">
        <f>$B$26</f>
        <v>135</v>
      </c>
      <c r="P2" s="32">
        <f>$B$27</f>
        <v>150</v>
      </c>
      <c r="Q2" s="21">
        <f>$B$28</f>
        <v>0.87333333333333329</v>
      </c>
      <c r="R2" s="61" t="str">
        <f>$B$29</f>
        <v>God</v>
      </c>
      <c r="S2" s="22">
        <f>$B$30</f>
        <v>45.801526717557252</v>
      </c>
      <c r="T2" s="32" t="str">
        <f>$B$31</f>
        <v>↓</v>
      </c>
      <c r="U2" s="17" t="str">
        <f>$B$33</f>
        <v>EG0</v>
      </c>
      <c r="V2" s="17" t="str">
        <f>$B$34</f>
        <v>EG0</v>
      </c>
      <c r="W2" s="17" t="str">
        <f>$B$35</f>
        <v>EG0</v>
      </c>
      <c r="X2" s="17" t="str">
        <f>$B$36</f>
        <v>EG0</v>
      </c>
      <c r="Y2" s="17" t="str">
        <f>$B$37</f>
        <v>EG0</v>
      </c>
      <c r="Z2" s="17" t="str">
        <f>$B$38</f>
        <v>EG0</v>
      </c>
      <c r="AA2" s="17" t="str">
        <f>$B$39</f>
        <v>EG0</v>
      </c>
      <c r="AB2" s="17" t="str">
        <f>$B$40</f>
        <v>EG1</v>
      </c>
      <c r="AC2" s="17" t="str">
        <f>$B$41</f>
        <v>EG0</v>
      </c>
      <c r="AD2" s="17" t="str">
        <f>$B$43</f>
        <v>TG1</v>
      </c>
      <c r="AE2" s="17" t="str">
        <f>$B$44</f>
        <v>TG1</v>
      </c>
      <c r="AF2" s="17" t="str">
        <f>$B$45</f>
        <v>TG1</v>
      </c>
      <c r="AG2" s="17" t="str">
        <f>$B$46</f>
        <v>TG1</v>
      </c>
      <c r="AH2" s="17" t="str">
        <f>$B$47</f>
        <v>TG2</v>
      </c>
      <c r="AI2" s="17" t="str">
        <f>$B$48</f>
        <v>TG1</v>
      </c>
      <c r="AJ2" s="17" t="str">
        <f>$B$49</f>
        <v>TG1</v>
      </c>
      <c r="AK2" s="17" t="str">
        <f>$B$50</f>
        <v>TG1</v>
      </c>
      <c r="AL2" s="17" t="str">
        <f>$B$51</f>
        <v>TG1</v>
      </c>
      <c r="AM2" s="17" t="str">
        <f>$B$52</f>
        <v>TG1</v>
      </c>
      <c r="AN2" s="17" t="str">
        <f>$B$53</f>
        <v>TG1</v>
      </c>
      <c r="AO2" s="17" t="str">
        <f>$B$54</f>
        <v>TG1</v>
      </c>
      <c r="AP2" s="17" t="str">
        <f>$B$55</f>
        <v>TG1</v>
      </c>
      <c r="AQ2" s="17" t="str">
        <f>$B$56</f>
        <v>TG1</v>
      </c>
      <c r="AR2" s="17" t="str">
        <f>$B$57</f>
        <v>TG1</v>
      </c>
      <c r="AS2" s="17" t="str">
        <f>$B$58</f>
        <v>TG1</v>
      </c>
      <c r="AT2" s="17" t="str">
        <f>$B$59</f>
        <v>TG1</v>
      </c>
      <c r="AU2" s="17" t="str">
        <f>$B$60</f>
        <v>TG1</v>
      </c>
      <c r="AV2" s="17" t="str">
        <f>$B$61</f>
        <v>TG1</v>
      </c>
      <c r="AW2" s="17" t="str">
        <f>$B$62</f>
        <v>TG1</v>
      </c>
      <c r="AX2" s="17" t="str">
        <f>$B$63</f>
        <v>-</v>
      </c>
      <c r="AY2" s="17" t="str">
        <f>$B$64</f>
        <v>TG1</v>
      </c>
      <c r="AZ2" s="17" t="str">
        <f>$B$65</f>
        <v>TG1</v>
      </c>
      <c r="BA2" s="17" t="str">
        <f>$B$66</f>
        <v>TG1</v>
      </c>
      <c r="BB2" s="17" t="str">
        <f>$B$67</f>
        <v>TG1</v>
      </c>
      <c r="BC2" s="17" t="str">
        <f>$B$69</f>
        <v>TG2</v>
      </c>
      <c r="BD2" s="17" t="str">
        <f>$B$70</f>
        <v>TG2</v>
      </c>
      <c r="BE2" s="17" t="str">
        <f>$B$71</f>
        <v>TG2</v>
      </c>
      <c r="BF2" s="17" t="str">
        <f>$B$72</f>
        <v>TG1</v>
      </c>
      <c r="BG2" s="17" t="str">
        <f>$B$73</f>
        <v>TG1</v>
      </c>
      <c r="BH2" s="17" t="str">
        <f>$B$74</f>
        <v>TG1</v>
      </c>
      <c r="BI2" s="17" t="str">
        <f>$B$75</f>
        <v>TG1</v>
      </c>
      <c r="BJ2" s="17" t="str">
        <f>$B$77</f>
        <v>TG1</v>
      </c>
      <c r="BK2" s="17" t="str">
        <f>$B$78</f>
        <v>TG1</v>
      </c>
      <c r="BL2" s="17" t="str">
        <f>$B$79</f>
        <v>TG2</v>
      </c>
      <c r="BM2" s="17" t="str">
        <f>$B$80</f>
        <v>TG1</v>
      </c>
      <c r="BN2" s="17" t="str">
        <f>$B$81</f>
        <v>TG1</v>
      </c>
      <c r="BO2" s="17" t="str">
        <f>$B$82</f>
        <v>TG1</v>
      </c>
      <c r="BP2" s="17" t="str">
        <f>$B$83</f>
        <v>TG2</v>
      </c>
      <c r="BQ2" s="17" t="str">
        <f>$B$84</f>
        <v>TG1</v>
      </c>
      <c r="BR2" s="17" t="str">
        <f>$B$85</f>
        <v>TG2</v>
      </c>
      <c r="BS2" s="17" t="str">
        <f>$B$86</f>
        <v>TG2</v>
      </c>
      <c r="BT2" s="17" t="str">
        <f>$B$87</f>
        <v>TG2</v>
      </c>
      <c r="BU2" s="17" t="str">
        <f>$B$88</f>
        <v>TG1</v>
      </c>
      <c r="BV2" s="17" t="str">
        <f>$B$89</f>
        <v>TG1</v>
      </c>
      <c r="BW2" s="17" t="str">
        <f>$B$90</f>
        <v>TG1</v>
      </c>
      <c r="BX2" s="17" t="e">
        <f>#REF!</f>
        <v>#REF!</v>
      </c>
      <c r="BY2" s="17" t="e">
        <f>#REF!</f>
        <v>#REF!</v>
      </c>
      <c r="BZ2" s="17" t="e">
        <f>#REF!</f>
        <v>#REF!</v>
      </c>
      <c r="CA2" s="17" t="e">
        <f>#REF!</f>
        <v>#REF!</v>
      </c>
      <c r="CB2" s="17" t="e">
        <f>#REF!</f>
        <v>#REF!</v>
      </c>
      <c r="CC2" s="97">
        <f>E48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326</v>
      </c>
      <c r="B11" s="9" t="s">
        <v>303</v>
      </c>
      <c r="C11" s="9" t="s">
        <v>304</v>
      </c>
      <c r="AW11" s="1"/>
      <c r="AX11" s="1"/>
    </row>
    <row r="12" spans="1:81" ht="15.75" x14ac:dyDescent="0.25">
      <c r="A12" s="51" t="s">
        <v>247</v>
      </c>
      <c r="B12" s="34" t="s">
        <v>327</v>
      </c>
      <c r="C12" s="51"/>
      <c r="D12" s="18"/>
      <c r="E12" s="10"/>
      <c r="F12" s="10"/>
      <c r="G12" s="10"/>
      <c r="H12" s="10"/>
      <c r="I12" s="10"/>
      <c r="J12" s="10"/>
      <c r="K12" s="10"/>
      <c r="L12" s="10"/>
      <c r="M12" s="10"/>
      <c r="N12" s="10"/>
      <c r="O12" s="10"/>
      <c r="P12" s="10"/>
      <c r="Q12" s="10"/>
      <c r="R12" s="10"/>
      <c r="S12" s="10"/>
      <c r="T12" s="10"/>
      <c r="U12" s="10"/>
      <c r="V12" s="10"/>
      <c r="W12" s="10"/>
      <c r="X12" s="10"/>
      <c r="Y12" s="10"/>
      <c r="Z12" s="10"/>
      <c r="AA12" s="10"/>
      <c r="BD12" s="10"/>
      <c r="BE12" s="10"/>
    </row>
    <row r="13" spans="1:81" ht="15.75" x14ac:dyDescent="0.25">
      <c r="A13" s="51" t="s">
        <v>248</v>
      </c>
      <c r="B13" s="73">
        <v>131</v>
      </c>
      <c r="C13" s="51"/>
      <c r="D13" s="18"/>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81" ht="30" x14ac:dyDescent="0.25">
      <c r="A14" s="51" t="s">
        <v>249</v>
      </c>
      <c r="B14" s="28"/>
      <c r="C14" s="71" t="s">
        <v>328</v>
      </c>
      <c r="D14" s="18"/>
      <c r="E14" s="10"/>
      <c r="F14" s="10"/>
      <c r="G14" s="10"/>
      <c r="H14" s="10"/>
      <c r="I14" s="10"/>
      <c r="J14" s="10"/>
      <c r="K14" s="10"/>
      <c r="L14" s="10"/>
      <c r="M14" s="10"/>
      <c r="N14" s="10"/>
      <c r="O14" s="10"/>
      <c r="R14" s="10"/>
    </row>
    <row r="15" spans="1:81" ht="15" x14ac:dyDescent="0.2">
      <c r="A15" s="51" t="s">
        <v>250</v>
      </c>
      <c r="B15" s="17">
        <v>2770</v>
      </c>
      <c r="C15" s="51"/>
      <c r="D15" s="18"/>
      <c r="F15" s="1"/>
      <c r="G15" s="1"/>
    </row>
    <row r="16" spans="1:81" ht="15" x14ac:dyDescent="0.2">
      <c r="A16" s="51" t="s">
        <v>251</v>
      </c>
      <c r="B16" s="17">
        <v>21800</v>
      </c>
      <c r="C16" s="51"/>
      <c r="D16" s="18"/>
      <c r="F16" s="1"/>
      <c r="G16" s="1"/>
    </row>
    <row r="17" spans="1:18" ht="15" x14ac:dyDescent="0.2">
      <c r="A17" s="51" t="s">
        <v>252</v>
      </c>
      <c r="B17" s="63">
        <v>6000</v>
      </c>
      <c r="C17" s="51"/>
      <c r="D17" s="18"/>
      <c r="F17" s="1"/>
      <c r="G17" s="1"/>
    </row>
    <row r="18" spans="1:18" ht="15" hidden="1" outlineLevel="2" x14ac:dyDescent="0.2">
      <c r="A18" s="49" t="s">
        <v>253</v>
      </c>
      <c r="B18" s="17">
        <v>6000</v>
      </c>
      <c r="C18" s="52"/>
      <c r="D18" s="18"/>
      <c r="F18" s="1"/>
      <c r="G18" s="1"/>
    </row>
    <row r="19" spans="1:18" ht="15" hidden="1" outlineLevel="2" x14ac:dyDescent="0.2">
      <c r="A19" s="49" t="s">
        <v>254</v>
      </c>
      <c r="B19" s="17">
        <v>0</v>
      </c>
      <c r="C19" s="52"/>
      <c r="D19" s="18"/>
      <c r="F19" s="1"/>
      <c r="G19" s="1"/>
    </row>
    <row r="20" spans="1:18" ht="15" collapsed="1" x14ac:dyDescent="0.2">
      <c r="A20" s="51" t="s">
        <v>255</v>
      </c>
      <c r="B20" s="17">
        <v>2008</v>
      </c>
      <c r="C20" s="51" t="s">
        <v>308</v>
      </c>
      <c r="D20" s="18"/>
      <c r="F20" s="1"/>
      <c r="G20" s="1"/>
    </row>
    <row r="21" spans="1:18" ht="15" x14ac:dyDescent="0.2">
      <c r="A21" s="51" t="s">
        <v>256</v>
      </c>
      <c r="B21" s="17" t="s">
        <v>2</v>
      </c>
      <c r="C21" s="51"/>
      <c r="D21" s="18"/>
      <c r="F21" s="1"/>
      <c r="G21" s="1"/>
    </row>
    <row r="22" spans="1:18" ht="15" x14ac:dyDescent="0.2">
      <c r="A22" s="51" t="s">
        <v>257</v>
      </c>
      <c r="B22" s="17" t="s">
        <v>30</v>
      </c>
      <c r="C22" s="51"/>
      <c r="D22" s="18"/>
      <c r="F22" s="1"/>
      <c r="G22" s="1"/>
    </row>
    <row r="23" spans="1:18" ht="32.1" customHeight="1" x14ac:dyDescent="0.2">
      <c r="A23" s="51" t="s">
        <v>258</v>
      </c>
      <c r="B23" s="17" t="s">
        <v>16</v>
      </c>
      <c r="C23" s="51" t="str">
        <f>IF(Dvergsnes_Valsvigveien!B23=Evalueringsmatrise_grunnlag!E7,"Vedlikehold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D23" s="18"/>
      <c r="F23" s="1"/>
      <c r="G23" s="1"/>
    </row>
    <row r="24" spans="1:18" ht="15" x14ac:dyDescent="0.2">
      <c r="A24" s="51" t="s">
        <v>259</v>
      </c>
      <c r="B24" s="17" t="s">
        <v>30</v>
      </c>
      <c r="C24" s="51"/>
      <c r="D24" s="18"/>
      <c r="F24" s="1"/>
      <c r="G24" s="1"/>
    </row>
    <row r="25" spans="1:18" ht="27" customHeight="1" x14ac:dyDescent="0.25">
      <c r="A25" s="62" t="s">
        <v>309</v>
      </c>
      <c r="B25" s="38"/>
      <c r="C25" s="39"/>
      <c r="F25" s="1"/>
      <c r="G25" s="1"/>
    </row>
    <row r="26" spans="1:18" ht="30" hidden="1" outlineLevel="2" x14ac:dyDescent="0.25">
      <c r="A26" s="49" t="s">
        <v>329</v>
      </c>
      <c r="B26" s="22">
        <f>B27*0.9</f>
        <v>135</v>
      </c>
      <c r="C26" s="52"/>
      <c r="D26" s="18"/>
      <c r="E26" s="10"/>
      <c r="F26" s="10"/>
      <c r="G26" s="10"/>
      <c r="H26" s="10"/>
      <c r="I26" s="10"/>
      <c r="J26" s="10"/>
      <c r="K26" s="10"/>
      <c r="L26" s="10"/>
      <c r="M26" s="10"/>
      <c r="N26" s="10"/>
      <c r="O26" s="10"/>
      <c r="R26" s="10"/>
    </row>
    <row r="27" spans="1:18" ht="30" hidden="1" outlineLevel="2" x14ac:dyDescent="0.25">
      <c r="A27" s="49" t="s">
        <v>330</v>
      </c>
      <c r="B27" s="19">
        <v>150</v>
      </c>
      <c r="C27" s="52"/>
      <c r="D27" s="18"/>
      <c r="E27" s="10"/>
      <c r="F27" s="10"/>
      <c r="G27" s="10"/>
      <c r="H27" s="10"/>
      <c r="I27" s="10"/>
      <c r="J27" s="10"/>
      <c r="K27" s="10"/>
      <c r="L27" s="10"/>
      <c r="M27" s="10"/>
      <c r="N27" s="10"/>
      <c r="O27" s="10"/>
      <c r="R27" s="10"/>
    </row>
    <row r="28" spans="1:18" ht="15" collapsed="1" x14ac:dyDescent="0.25">
      <c r="A28" s="50" t="s">
        <v>290</v>
      </c>
      <c r="B28" s="21">
        <f>B13/B27</f>
        <v>0.87333333333333329</v>
      </c>
      <c r="C28" s="51"/>
      <c r="D28" s="18"/>
      <c r="F28" s="1"/>
      <c r="G28" s="1"/>
    </row>
    <row r="29" spans="1:18" ht="15" x14ac:dyDescent="0.2">
      <c r="A29" s="50" t="s">
        <v>263</v>
      </c>
      <c r="B29" s="67" t="s">
        <v>39</v>
      </c>
      <c r="C29" s="51"/>
      <c r="D29" s="18"/>
      <c r="F29" s="1"/>
      <c r="G29" s="1"/>
    </row>
    <row r="30" spans="1:18" ht="30" hidden="1" outlineLevel="2" x14ac:dyDescent="0.25">
      <c r="A30" s="49" t="s">
        <v>264</v>
      </c>
      <c r="B30" s="22">
        <f>$B$17/$B$13</f>
        <v>45.801526717557252</v>
      </c>
      <c r="C30" s="52"/>
      <c r="D30" s="18"/>
      <c r="E30" s="10"/>
      <c r="F30" s="10"/>
      <c r="G30" s="10"/>
      <c r="H30" s="10"/>
      <c r="I30" s="10"/>
      <c r="J30" s="10"/>
      <c r="K30" s="10"/>
      <c r="L30" s="10"/>
      <c r="M30" s="10"/>
      <c r="N30" s="10"/>
      <c r="O30" s="10"/>
      <c r="R30" s="10"/>
    </row>
    <row r="31" spans="1:18" ht="15" collapsed="1" x14ac:dyDescent="0.2">
      <c r="A31" s="50" t="s">
        <v>291</v>
      </c>
      <c r="B31" s="30" t="s">
        <v>10</v>
      </c>
      <c r="C31" s="51" t="s">
        <v>312</v>
      </c>
      <c r="D31" s="18"/>
      <c r="F31" s="1"/>
      <c r="G31" s="1"/>
    </row>
    <row r="32" spans="1:18" ht="27" customHeight="1" x14ac:dyDescent="0.25">
      <c r="A32" s="62" t="s">
        <v>313</v>
      </c>
      <c r="B32" s="38" t="s">
        <v>313</v>
      </c>
      <c r="C32" s="39" t="s">
        <v>313</v>
      </c>
      <c r="F32" s="1"/>
      <c r="G32" s="1"/>
    </row>
    <row r="33" spans="1:7" ht="15.75" hidden="1" outlineLevel="1" x14ac:dyDescent="0.2">
      <c r="A33" s="50" t="s">
        <v>51</v>
      </c>
      <c r="B33" s="53" t="s">
        <v>20</v>
      </c>
      <c r="C33" s="51"/>
      <c r="D33" s="18"/>
      <c r="F33" s="1"/>
      <c r="G33" s="1"/>
    </row>
    <row r="34" spans="1:7" ht="15" hidden="1" outlineLevel="2" x14ac:dyDescent="0.2">
      <c r="A34" s="49" t="s">
        <v>56</v>
      </c>
      <c r="B34" s="17" t="s">
        <v>20</v>
      </c>
      <c r="C34" s="52"/>
      <c r="D34" s="18"/>
      <c r="F34" s="1"/>
      <c r="G34" s="1"/>
    </row>
    <row r="35" spans="1:7" ht="30" hidden="1" outlineLevel="2" x14ac:dyDescent="0.2">
      <c r="A35" s="49" t="s">
        <v>268</v>
      </c>
      <c r="B35" s="17" t="s">
        <v>20</v>
      </c>
      <c r="C35" s="52"/>
      <c r="D35" s="18"/>
      <c r="F35" s="1"/>
      <c r="G35" s="1"/>
    </row>
    <row r="36" spans="1:7" ht="29.45" hidden="1" customHeight="1" outlineLevel="2" x14ac:dyDescent="0.2">
      <c r="A36" s="49" t="s">
        <v>269</v>
      </c>
      <c r="B36" s="17" t="s">
        <v>20</v>
      </c>
      <c r="C36" s="52"/>
      <c r="D36" s="18"/>
      <c r="F36" s="1"/>
      <c r="G36" s="1"/>
    </row>
    <row r="37" spans="1:7" ht="15.75" hidden="1" outlineLevel="1" x14ac:dyDescent="0.2">
      <c r="A37" s="50" t="s">
        <v>71</v>
      </c>
      <c r="B37" s="53" t="s">
        <v>20</v>
      </c>
      <c r="C37" s="51"/>
      <c r="D37" s="18"/>
      <c r="F37" s="1"/>
      <c r="G37" s="1"/>
    </row>
    <row r="38" spans="1:7" ht="27.95" hidden="1" customHeight="1" outlineLevel="2" x14ac:dyDescent="0.2">
      <c r="A38" s="49" t="s">
        <v>74</v>
      </c>
      <c r="B38" s="17" t="s">
        <v>20</v>
      </c>
      <c r="C38" s="52"/>
      <c r="D38" s="18"/>
      <c r="F38" s="1"/>
      <c r="G38" s="1"/>
    </row>
    <row r="39" spans="1:7" ht="15" hidden="1" outlineLevel="2" x14ac:dyDescent="0.2">
      <c r="A39" s="49" t="s">
        <v>79</v>
      </c>
      <c r="B39" s="17" t="s">
        <v>20</v>
      </c>
      <c r="C39" s="52"/>
      <c r="D39" s="18"/>
      <c r="F39" s="1"/>
      <c r="G39" s="1"/>
    </row>
    <row r="40" spans="1:7" ht="15.75" hidden="1" outlineLevel="1" x14ac:dyDescent="0.2">
      <c r="A40" s="50" t="s">
        <v>84</v>
      </c>
      <c r="B40" s="53" t="s">
        <v>23</v>
      </c>
      <c r="C40" s="51"/>
      <c r="D40" s="18"/>
      <c r="F40" s="1"/>
      <c r="G40" s="1"/>
    </row>
    <row r="41" spans="1:7" ht="15.75" collapsed="1" x14ac:dyDescent="0.2">
      <c r="A41" s="50" t="s">
        <v>272</v>
      </c>
      <c r="B41" s="53" t="s">
        <v>20</v>
      </c>
      <c r="C41" s="51"/>
      <c r="D41" s="18"/>
      <c r="F41" s="1"/>
      <c r="G41" s="1"/>
    </row>
    <row r="42" spans="1:7" ht="27" customHeight="1" x14ac:dyDescent="0.25">
      <c r="A42" s="62" t="s">
        <v>94</v>
      </c>
      <c r="B42" s="109"/>
      <c r="C42" s="39"/>
      <c r="F42" s="1"/>
      <c r="G42" s="1"/>
    </row>
    <row r="43" spans="1:7" ht="15.75" hidden="1" outlineLevel="1" x14ac:dyDescent="0.2">
      <c r="A43" s="50" t="s">
        <v>95</v>
      </c>
      <c r="B43" s="53" t="s">
        <v>8</v>
      </c>
      <c r="C43" s="51"/>
      <c r="D43" s="18"/>
      <c r="F43" s="1"/>
      <c r="G43" s="1"/>
    </row>
    <row r="44" spans="1:7" ht="15.75" hidden="1" outlineLevel="2" x14ac:dyDescent="0.2">
      <c r="A44" s="49" t="s">
        <v>100</v>
      </c>
      <c r="B44" s="110" t="s">
        <v>8</v>
      </c>
      <c r="C44" s="52"/>
      <c r="F44" s="1"/>
      <c r="G44" s="1"/>
    </row>
    <row r="45" spans="1:7" ht="15.75" hidden="1" outlineLevel="2" x14ac:dyDescent="0.2">
      <c r="A45" s="49" t="s">
        <v>105</v>
      </c>
      <c r="B45" s="110" t="s">
        <v>8</v>
      </c>
      <c r="C45" s="52"/>
      <c r="D45" s="18"/>
      <c r="F45" s="1"/>
      <c r="G45" s="1"/>
    </row>
    <row r="46" spans="1:7" ht="15.75" hidden="1" outlineLevel="2" x14ac:dyDescent="0.2">
      <c r="A46" s="49" t="s">
        <v>110</v>
      </c>
      <c r="B46" s="110" t="s">
        <v>8</v>
      </c>
      <c r="C46" s="52"/>
      <c r="F46" s="1"/>
      <c r="G46" s="1"/>
    </row>
    <row r="47" spans="1:7" ht="15.75" hidden="1" outlineLevel="2" x14ac:dyDescent="0.2">
      <c r="A47" s="49" t="s">
        <v>115</v>
      </c>
      <c r="B47" s="110" t="s">
        <v>11</v>
      </c>
      <c r="C47" s="52"/>
      <c r="D47" s="18"/>
      <c r="F47" s="1"/>
      <c r="G47" s="1"/>
    </row>
    <row r="48" spans="1:7" ht="15.75" hidden="1" outlineLevel="2" x14ac:dyDescent="0.2">
      <c r="A48" s="49" t="s">
        <v>116</v>
      </c>
      <c r="B48" s="110" t="s">
        <v>8</v>
      </c>
      <c r="C48" s="52"/>
      <c r="F48" s="1"/>
      <c r="G48" s="1"/>
    </row>
    <row r="49" spans="1:7" ht="15.75" hidden="1" outlineLevel="2" x14ac:dyDescent="0.2">
      <c r="A49" s="49" t="s">
        <v>117</v>
      </c>
      <c r="B49" s="110" t="s">
        <v>8</v>
      </c>
      <c r="C49" s="52"/>
      <c r="D49" s="18"/>
      <c r="F49" s="1"/>
      <c r="G49" s="1"/>
    </row>
    <row r="50" spans="1:7" ht="15.75" hidden="1" outlineLevel="2" x14ac:dyDescent="0.2">
      <c r="A50" s="49" t="s">
        <v>122</v>
      </c>
      <c r="B50" s="110" t="s">
        <v>8</v>
      </c>
      <c r="C50" s="52"/>
      <c r="F50" s="1"/>
      <c r="G50" s="1"/>
    </row>
    <row r="51" spans="1:7" ht="15.75" hidden="1" outlineLevel="2" x14ac:dyDescent="0.2">
      <c r="A51" s="49" t="s">
        <v>127</v>
      </c>
      <c r="B51" s="110" t="s">
        <v>8</v>
      </c>
      <c r="C51" s="52"/>
      <c r="D51" s="18"/>
      <c r="F51" s="1"/>
      <c r="G51" s="1"/>
    </row>
    <row r="52" spans="1:7" ht="15.75" hidden="1" outlineLevel="1" x14ac:dyDescent="0.2">
      <c r="A52" s="50" t="s">
        <v>273</v>
      </c>
      <c r="B52" s="53" t="s">
        <v>8</v>
      </c>
      <c r="C52" s="51"/>
      <c r="D52" s="18"/>
      <c r="F52" s="1"/>
      <c r="G52" s="1"/>
    </row>
    <row r="53" spans="1:7" ht="15.75" hidden="1" outlineLevel="2" x14ac:dyDescent="0.2">
      <c r="A53" s="49" t="s">
        <v>132</v>
      </c>
      <c r="B53" s="110" t="s">
        <v>8</v>
      </c>
      <c r="C53" s="52"/>
      <c r="D53" s="18"/>
      <c r="F53" s="1"/>
      <c r="G53" s="1"/>
    </row>
    <row r="54" spans="1:7" ht="15.75" hidden="1" outlineLevel="2" x14ac:dyDescent="0.2">
      <c r="A54" s="49" t="s">
        <v>137</v>
      </c>
      <c r="B54" s="110" t="s">
        <v>8</v>
      </c>
      <c r="C54" s="52"/>
      <c r="D54" s="18"/>
      <c r="F54" s="1"/>
      <c r="G54" s="1"/>
    </row>
    <row r="55" spans="1:7" ht="15.75" hidden="1" outlineLevel="2" x14ac:dyDescent="0.2">
      <c r="A55" s="49" t="s">
        <v>142</v>
      </c>
      <c r="B55" s="110" t="s">
        <v>8</v>
      </c>
      <c r="C55" s="52"/>
      <c r="D55" s="18"/>
      <c r="F55" s="1"/>
      <c r="G55" s="1"/>
    </row>
    <row r="56" spans="1:7" ht="15.75" hidden="1" outlineLevel="2" x14ac:dyDescent="0.2">
      <c r="A56" s="49" t="s">
        <v>274</v>
      </c>
      <c r="B56" s="110" t="s">
        <v>8</v>
      </c>
      <c r="C56" s="52"/>
      <c r="D56" s="18"/>
      <c r="F56" s="1"/>
      <c r="G56" s="1"/>
    </row>
    <row r="57" spans="1:7" ht="15.75" hidden="1" outlineLevel="1" x14ac:dyDescent="0.2">
      <c r="A57" s="50" t="s">
        <v>275</v>
      </c>
      <c r="B57" s="53" t="s">
        <v>8</v>
      </c>
      <c r="C57" s="51"/>
      <c r="D57" s="18"/>
      <c r="F57" s="1"/>
      <c r="G57" s="1"/>
    </row>
    <row r="58" spans="1:7" ht="15.75" hidden="1" outlineLevel="2" x14ac:dyDescent="0.2">
      <c r="A58" s="49" t="s">
        <v>276</v>
      </c>
      <c r="B58" s="110" t="s">
        <v>8</v>
      </c>
      <c r="C58" s="52"/>
      <c r="D58" s="18"/>
      <c r="F58" s="1"/>
      <c r="G58" s="1"/>
    </row>
    <row r="59" spans="1:7" ht="15.75" hidden="1" outlineLevel="2" x14ac:dyDescent="0.2">
      <c r="A59" s="49" t="s">
        <v>158</v>
      </c>
      <c r="B59" s="110" t="s">
        <v>8</v>
      </c>
      <c r="C59" s="52"/>
      <c r="D59" s="18"/>
      <c r="F59" s="1"/>
      <c r="G59" s="1"/>
    </row>
    <row r="60" spans="1:7" ht="15.75" hidden="1" outlineLevel="2" x14ac:dyDescent="0.2">
      <c r="A60" s="49" t="s">
        <v>163</v>
      </c>
      <c r="B60" s="110" t="s">
        <v>8</v>
      </c>
      <c r="C60" s="52"/>
      <c r="D60" s="18"/>
      <c r="F60" s="1"/>
      <c r="G60" s="1"/>
    </row>
    <row r="61" spans="1:7" ht="15.75" hidden="1" outlineLevel="2" x14ac:dyDescent="0.2">
      <c r="A61" s="49" t="s">
        <v>277</v>
      </c>
      <c r="B61" s="110" t="s">
        <v>8</v>
      </c>
      <c r="C61" s="52"/>
      <c r="D61" s="18"/>
      <c r="F61" s="1"/>
      <c r="G61" s="1"/>
    </row>
    <row r="62" spans="1:7" ht="15.75" hidden="1" outlineLevel="2" x14ac:dyDescent="0.2">
      <c r="A62" s="49" t="s">
        <v>278</v>
      </c>
      <c r="B62" s="110" t="s">
        <v>8</v>
      </c>
      <c r="C62" s="52"/>
      <c r="D62" s="18"/>
      <c r="F62" s="1"/>
      <c r="G62" s="1"/>
    </row>
    <row r="63" spans="1:7" ht="15.75" hidden="1" outlineLevel="2" x14ac:dyDescent="0.2">
      <c r="A63" s="49" t="s">
        <v>172</v>
      </c>
      <c r="B63" s="110" t="s">
        <v>2</v>
      </c>
      <c r="C63" s="52"/>
      <c r="D63" s="18"/>
      <c r="F63" s="1"/>
      <c r="G63" s="1"/>
    </row>
    <row r="64" spans="1:7" ht="15.75" hidden="1" outlineLevel="1" x14ac:dyDescent="0.2">
      <c r="A64" s="50" t="s">
        <v>177</v>
      </c>
      <c r="B64" s="53" t="s">
        <v>8</v>
      </c>
      <c r="C64" s="51"/>
      <c r="D64" s="18"/>
      <c r="F64" s="1"/>
      <c r="G64" s="1"/>
    </row>
    <row r="65" spans="1:7" ht="15.75" hidden="1" outlineLevel="2" x14ac:dyDescent="0.2">
      <c r="A65" s="49" t="s">
        <v>178</v>
      </c>
      <c r="B65" s="110" t="s">
        <v>8</v>
      </c>
      <c r="C65" s="52"/>
      <c r="D65" s="18"/>
      <c r="F65" s="1"/>
      <c r="G65" s="1"/>
    </row>
    <row r="66" spans="1:7" ht="15.75" hidden="1" outlineLevel="1" x14ac:dyDescent="0.2">
      <c r="A66" s="50" t="s">
        <v>183</v>
      </c>
      <c r="B66" s="53" t="s">
        <v>8</v>
      </c>
      <c r="C66" s="51"/>
      <c r="D66" s="18"/>
      <c r="F66" s="1"/>
      <c r="G66" s="1"/>
    </row>
    <row r="67" spans="1:7" ht="15.75" collapsed="1" x14ac:dyDescent="0.2">
      <c r="A67" s="50" t="s">
        <v>293</v>
      </c>
      <c r="B67" s="53" t="s">
        <v>8</v>
      </c>
      <c r="C67" s="51"/>
      <c r="D67" s="18"/>
      <c r="F67" s="1"/>
      <c r="G67" s="1"/>
    </row>
    <row r="68" spans="1:7" ht="27" customHeight="1" x14ac:dyDescent="0.25">
      <c r="A68" s="62" t="s">
        <v>189</v>
      </c>
      <c r="B68" s="38"/>
      <c r="C68" s="39"/>
      <c r="F68" s="1"/>
      <c r="G68" s="1"/>
    </row>
    <row r="69" spans="1:7" ht="15.75" x14ac:dyDescent="0.2">
      <c r="A69" s="50" t="s">
        <v>280</v>
      </c>
      <c r="B69" s="53" t="s">
        <v>11</v>
      </c>
      <c r="C69" s="51"/>
      <c r="D69" s="18"/>
      <c r="F69" s="1"/>
      <c r="G69" s="1"/>
    </row>
    <row r="70" spans="1:7" ht="15" hidden="1" outlineLevel="2" x14ac:dyDescent="0.2">
      <c r="A70" s="49" t="s">
        <v>281</v>
      </c>
      <c r="B70" s="17" t="s">
        <v>11</v>
      </c>
      <c r="C70" s="52"/>
      <c r="D70" s="18"/>
      <c r="F70" s="1"/>
      <c r="G70" s="1"/>
    </row>
    <row r="71" spans="1:7" ht="15" hidden="1" outlineLevel="2" x14ac:dyDescent="0.2">
      <c r="A71" s="49" t="s">
        <v>200</v>
      </c>
      <c r="B71" s="17" t="s">
        <v>11</v>
      </c>
      <c r="C71" s="52"/>
      <c r="D71" s="18"/>
      <c r="F71" s="1"/>
      <c r="G71" s="1"/>
    </row>
    <row r="72" spans="1:7" ht="15.75" collapsed="1" x14ac:dyDescent="0.2">
      <c r="A72" s="50" t="s">
        <v>205</v>
      </c>
      <c r="B72" s="53" t="s">
        <v>8</v>
      </c>
      <c r="C72" s="51"/>
      <c r="D72" s="18"/>
      <c r="F72" s="1"/>
      <c r="G72" s="1"/>
    </row>
    <row r="73" spans="1:7" ht="75.75" hidden="1" customHeight="1" outlineLevel="2" x14ac:dyDescent="0.2">
      <c r="A73" s="49" t="s">
        <v>206</v>
      </c>
      <c r="B73" s="17" t="s">
        <v>8</v>
      </c>
      <c r="C73" s="52"/>
      <c r="D73" s="18"/>
      <c r="F73" s="1"/>
      <c r="G73" s="1"/>
    </row>
    <row r="74" spans="1:7" ht="33.75" hidden="1" customHeight="1" outlineLevel="2" x14ac:dyDescent="0.2">
      <c r="A74" s="49" t="s">
        <v>211</v>
      </c>
      <c r="B74" s="17" t="s">
        <v>8</v>
      </c>
      <c r="C74" s="52"/>
      <c r="D74" s="18"/>
      <c r="F74" s="1"/>
      <c r="G74" s="1"/>
    </row>
    <row r="75" spans="1:7" ht="20.25" hidden="1" customHeight="1" outlineLevel="2" x14ac:dyDescent="0.2">
      <c r="A75" s="49" t="s">
        <v>282</v>
      </c>
      <c r="B75" s="17" t="s">
        <v>8</v>
      </c>
      <c r="C75" s="52"/>
      <c r="D75" s="18"/>
      <c r="F75" s="1"/>
      <c r="G75" s="1"/>
    </row>
    <row r="76" spans="1:7" ht="27" customHeight="1" collapsed="1" x14ac:dyDescent="0.25">
      <c r="A76" s="62" t="s">
        <v>319</v>
      </c>
      <c r="B76" s="38"/>
      <c r="C76" s="39"/>
      <c r="F76" s="1"/>
      <c r="G76" s="1"/>
    </row>
    <row r="77" spans="1:7" ht="15.75" x14ac:dyDescent="0.2">
      <c r="A77" s="50" t="s">
        <v>283</v>
      </c>
      <c r="B77" s="53" t="s">
        <v>8</v>
      </c>
      <c r="C77" s="51"/>
      <c r="D77" s="18"/>
      <c r="F77" s="1"/>
      <c r="G77" s="1"/>
    </row>
    <row r="78" spans="1:7" ht="15" hidden="1" outlineLevel="2" x14ac:dyDescent="0.2">
      <c r="A78" s="49" t="s">
        <v>223</v>
      </c>
      <c r="B78" s="17" t="s">
        <v>8</v>
      </c>
      <c r="C78" s="52"/>
      <c r="D78" s="18"/>
      <c r="F78" s="1"/>
      <c r="G78" s="1"/>
    </row>
    <row r="79" spans="1:7" ht="15" hidden="1" outlineLevel="2" x14ac:dyDescent="0.2">
      <c r="A79" s="49" t="s">
        <v>284</v>
      </c>
      <c r="B79" s="17" t="s">
        <v>11</v>
      </c>
      <c r="C79" s="52"/>
      <c r="D79" s="18"/>
      <c r="F79" s="1"/>
      <c r="G79" s="1"/>
    </row>
    <row r="80" spans="1:7" ht="30" hidden="1" outlineLevel="2" x14ac:dyDescent="0.2">
      <c r="A80" s="49" t="s">
        <v>285</v>
      </c>
      <c r="B80" s="17" t="s">
        <v>8</v>
      </c>
      <c r="C80" s="52"/>
      <c r="D80" s="18"/>
      <c r="F80" s="1"/>
      <c r="G80" s="1"/>
    </row>
    <row r="81" spans="1:10" ht="15" hidden="1" outlineLevel="2" x14ac:dyDescent="0.2">
      <c r="A81" s="49" t="s">
        <v>230</v>
      </c>
      <c r="B81" s="17" t="s">
        <v>8</v>
      </c>
      <c r="C81" s="52"/>
      <c r="D81" s="18"/>
      <c r="F81" s="1"/>
      <c r="G81" s="1"/>
    </row>
    <row r="82" spans="1:10" ht="15" hidden="1" outlineLevel="2" x14ac:dyDescent="0.2">
      <c r="A82" s="49" t="s">
        <v>231</v>
      </c>
      <c r="B82" s="17" t="s">
        <v>8</v>
      </c>
      <c r="C82" s="52"/>
      <c r="D82" s="18"/>
      <c r="F82" s="1"/>
      <c r="G82" s="1"/>
    </row>
    <row r="83" spans="1:10" ht="15" hidden="1" outlineLevel="2" x14ac:dyDescent="0.2">
      <c r="A83" s="49" t="s">
        <v>232</v>
      </c>
      <c r="B83" s="17" t="s">
        <v>11</v>
      </c>
      <c r="C83" s="52"/>
      <c r="D83" s="18"/>
      <c r="F83" s="1"/>
      <c r="G83" s="1"/>
    </row>
    <row r="84" spans="1:10" ht="15" hidden="1" outlineLevel="2" x14ac:dyDescent="0.2">
      <c r="A84" s="49" t="s">
        <v>233</v>
      </c>
      <c r="B84" s="17" t="s">
        <v>8</v>
      </c>
      <c r="C84" s="52"/>
      <c r="D84" s="18"/>
      <c r="F84" s="1"/>
      <c r="G84" s="1"/>
    </row>
    <row r="85" spans="1:10" ht="15.75" collapsed="1" x14ac:dyDescent="0.2">
      <c r="A85" s="50" t="s">
        <v>235</v>
      </c>
      <c r="B85" s="53" t="s">
        <v>11</v>
      </c>
      <c r="C85" s="51"/>
      <c r="D85" s="18"/>
      <c r="F85" s="1"/>
      <c r="G85" s="1"/>
    </row>
    <row r="86" spans="1:10" ht="15" hidden="1" outlineLevel="2" x14ac:dyDescent="0.2">
      <c r="A86" s="49" t="s">
        <v>240</v>
      </c>
      <c r="B86" s="17" t="s">
        <v>11</v>
      </c>
      <c r="C86" s="52"/>
      <c r="D86" s="18"/>
      <c r="F86" s="1"/>
      <c r="G86" s="1"/>
      <c r="H86" s="18"/>
      <c r="I86" s="18"/>
      <c r="J86" s="18"/>
    </row>
    <row r="87" spans="1:10" ht="30" hidden="1" outlineLevel="2" x14ac:dyDescent="0.2">
      <c r="A87" s="49" t="s">
        <v>241</v>
      </c>
      <c r="B87" s="17" t="s">
        <v>11</v>
      </c>
      <c r="C87" s="52"/>
      <c r="D87" s="18"/>
      <c r="F87" s="1"/>
      <c r="G87" s="1"/>
      <c r="H87" s="18"/>
      <c r="I87" s="18"/>
      <c r="J87" s="18"/>
    </row>
    <row r="88" spans="1:10" ht="15" hidden="1" outlineLevel="2" x14ac:dyDescent="0.2">
      <c r="A88" s="49" t="s">
        <v>242</v>
      </c>
      <c r="B88" s="17" t="s">
        <v>8</v>
      </c>
      <c r="C88" s="52"/>
      <c r="D88" s="18"/>
      <c r="F88" s="1"/>
      <c r="G88" s="1"/>
      <c r="H88" s="18"/>
      <c r="I88" s="18"/>
      <c r="J88" s="18"/>
    </row>
    <row r="89" spans="1:10" ht="15" hidden="1" outlineLevel="2" x14ac:dyDescent="0.2">
      <c r="A89" s="49" t="s">
        <v>243</v>
      </c>
      <c r="B89" s="17" t="s">
        <v>8</v>
      </c>
      <c r="C89" s="52"/>
      <c r="D89" s="18"/>
      <c r="F89" s="1"/>
      <c r="G89" s="1"/>
      <c r="H89" s="18"/>
      <c r="I89" s="18"/>
      <c r="J89" s="18"/>
    </row>
    <row r="90" spans="1:10" ht="15" hidden="1" outlineLevel="2" x14ac:dyDescent="0.2">
      <c r="A90" s="49" t="s">
        <v>244</v>
      </c>
      <c r="B90" s="17" t="s">
        <v>8</v>
      </c>
      <c r="C90" s="52"/>
      <c r="D90" s="18"/>
      <c r="F90" s="1"/>
      <c r="G90" s="1"/>
      <c r="H90" s="18"/>
      <c r="I90" s="18"/>
      <c r="J90" s="18"/>
    </row>
    <row r="91" spans="1:10" ht="12.75" customHeight="1" collapsed="1" x14ac:dyDescent="0.2">
      <c r="D91" s="18"/>
      <c r="F91" s="1"/>
      <c r="G91" s="1"/>
    </row>
    <row r="92" spans="1:10" ht="12.75" customHeight="1" x14ac:dyDescent="0.2">
      <c r="D92" s="18"/>
      <c r="F92" s="1"/>
      <c r="G92" s="1"/>
    </row>
    <row r="93" spans="1:10" ht="12.75" customHeight="1" x14ac:dyDescent="0.2">
      <c r="D93" s="18"/>
      <c r="F93" s="1"/>
      <c r="G93" s="1"/>
    </row>
    <row r="94" spans="1:10" ht="12.75" customHeight="1" x14ac:dyDescent="0.2">
      <c r="D94" s="18"/>
      <c r="F94" s="1"/>
      <c r="G94" s="1"/>
    </row>
  </sheetData>
  <sheetProtection formatColumns="0" formatRows="0" insertHyperlinks="0" selectLockedCells="1"/>
  <dataConsolidate/>
  <conditionalFormatting sqref="B21:B24 B43:B67 B69:B75 B77:B90">
    <cfRule type="containsText" dxfId="2472" priority="84" operator="containsText" text="TG0">
      <formula>NOT(ISERROR(SEARCH("TG0",B21)))</formula>
    </cfRule>
    <cfRule type="containsText" dxfId="2471" priority="83" operator="containsText" text="TG1">
      <formula>NOT(ISERROR(SEARCH("TG1",B21)))</formula>
    </cfRule>
    <cfRule type="containsText" dxfId="2470" priority="82" operator="containsText" text="TG2">
      <formula>NOT(ISERROR(SEARCH("TG2",B21)))</formula>
    </cfRule>
    <cfRule type="containsText" dxfId="2469" priority="81" operator="containsText" text="TG3">
      <formula>NOT(ISERROR(SEARCH("TG3",B21)))</formula>
    </cfRule>
  </conditionalFormatting>
  <conditionalFormatting sqref="B22 B24">
    <cfRule type="containsText" dxfId="2468" priority="80" operator="containsText" text="Ja">
      <formula>NOT(ISERROR(SEARCH("Ja",B22)))</formula>
    </cfRule>
  </conditionalFormatting>
  <conditionalFormatting sqref="B22">
    <cfRule type="containsText" dxfId="2467" priority="79" operator="containsText" text="ja">
      <formula>NOT(ISERROR(SEARCH("ja",B22)))</formula>
    </cfRule>
  </conditionalFormatting>
  <conditionalFormatting sqref="B28">
    <cfRule type="cellIs" dxfId="2466" priority="1" operator="lessThan">
      <formula>0.79</formula>
    </cfRule>
    <cfRule type="cellIs" dxfId="2465" priority="2" operator="greaterThan">
      <formula>0.9</formula>
    </cfRule>
    <cfRule type="cellIs" dxfId="2464" priority="3" operator="greaterThan">
      <formula>0.79</formula>
    </cfRule>
  </conditionalFormatting>
  <conditionalFormatting sqref="B29">
    <cfRule type="containsText" dxfId="2463" priority="13" operator="containsText" text="For lite">
      <formula>NOT(ISERROR(SEARCH("For lite",B29)))</formula>
    </cfRule>
    <cfRule type="containsText" dxfId="2462" priority="14" operator="containsText" text="Mangelfull">
      <formula>NOT(ISERROR(SEARCH("Mangelfull",B29)))</formula>
    </cfRule>
    <cfRule type="containsText" dxfId="2461" priority="15" operator="containsText" text="Tilstrekkelig">
      <formula>NOT(ISERROR(SEARCH("Tilstrekkelig",B29)))</formula>
    </cfRule>
    <cfRule type="containsText" dxfId="2460" priority="16" operator="containsText" text="God">
      <formula>NOT(ISERROR(SEARCH("God",B29)))</formula>
    </cfRule>
  </conditionalFormatting>
  <conditionalFormatting sqref="B33:B41 B77:B90">
    <cfRule type="containsText" dxfId="2459" priority="86" operator="containsText" text="EG2">
      <formula>NOT(ISERROR(SEARCH("EG2",B33)))</formula>
    </cfRule>
    <cfRule type="containsText" dxfId="2458" priority="87" operator="containsText" text="EG1">
      <formula>NOT(ISERROR(SEARCH("EG1",B33)))</formula>
    </cfRule>
    <cfRule type="containsText" dxfId="2457" priority="88" operator="containsText" text="EG0">
      <formula>NOT(ISERROR(SEARCH("EG0",B33)))</formula>
    </cfRule>
  </conditionalFormatting>
  <conditionalFormatting sqref="B77:B90 B33:B41">
    <cfRule type="containsText" dxfId="2456" priority="85" operator="containsText" text="EG3">
      <formula>NOT(ISERROR(SEARCH("EG3",B33)))</formula>
    </cfRule>
  </conditionalFormatting>
  <conditionalFormatting sqref="L2">
    <cfRule type="containsText" dxfId="2455" priority="73" operator="containsText" text="TG2">
      <formula>NOT(ISERROR(SEARCH("TG2",L2)))</formula>
    </cfRule>
    <cfRule type="containsText" dxfId="2454" priority="74" operator="containsText" text="TG1">
      <formula>NOT(ISERROR(SEARCH("TG1",L2)))</formula>
    </cfRule>
    <cfRule type="containsText" dxfId="2453" priority="71" operator="containsText" text="Ja">
      <formula>NOT(ISERROR(SEARCH("Ja",L2)))</formula>
    </cfRule>
    <cfRule type="containsText" dxfId="2452" priority="72" operator="containsText" text="TG3">
      <formula>NOT(ISERROR(SEARCH("TG3",L2)))</formula>
    </cfRule>
    <cfRule type="containsText" dxfId="2451" priority="70" operator="containsText" text="ja">
      <formula>NOT(ISERROR(SEARCH("ja",L2)))</formula>
    </cfRule>
    <cfRule type="containsText" dxfId="2450" priority="76" operator="containsText" text="TG0">
      <formula>NOT(ISERROR(SEARCH("TG0",L2)))</formula>
    </cfRule>
    <cfRule type="containsText" dxfId="2449" priority="75" operator="containsText" text="TG0">
      <formula>NOT(ISERROR(SEARCH("TG0",L2)))</formula>
    </cfRule>
  </conditionalFormatting>
  <conditionalFormatting sqref="M2 O2:P2">
    <cfRule type="containsText" dxfId="2448" priority="93" operator="containsText" text="EG2">
      <formula>NOT(ISERROR(SEARCH("EG2",M2)))</formula>
    </cfRule>
    <cfRule type="containsText" dxfId="2447" priority="94" operator="containsText" text="EG1">
      <formula>NOT(ISERROR(SEARCH("EG1",M2)))</formula>
    </cfRule>
    <cfRule type="containsText" dxfId="2446" priority="95" operator="containsText" text="EG0">
      <formula>NOT(ISERROR(SEARCH("EG0",M2)))</formula>
    </cfRule>
    <cfRule type="containsText" dxfId="2445" priority="92" operator="containsText" text="EG3">
      <formula>NOT(ISERROR(SEARCH("EG3",M2)))</formula>
    </cfRule>
  </conditionalFormatting>
  <conditionalFormatting sqref="N2">
    <cfRule type="containsText" dxfId="2444" priority="67" operator="containsText" text="TG1">
      <formula>NOT(ISERROR(SEARCH("TG1",N2)))</formula>
    </cfRule>
    <cfRule type="containsText" dxfId="2443" priority="64" operator="containsText" text="Ja">
      <formula>NOT(ISERROR(SEARCH("Ja",N2)))</formula>
    </cfRule>
    <cfRule type="containsText" dxfId="2442" priority="65" operator="containsText" text="TG3">
      <formula>NOT(ISERROR(SEARCH("TG3",N2)))</formula>
    </cfRule>
    <cfRule type="containsText" dxfId="2441" priority="66" operator="containsText" text="TG2">
      <formula>NOT(ISERROR(SEARCH("TG2",N2)))</formula>
    </cfRule>
    <cfRule type="containsText" dxfId="2440" priority="69" operator="containsText" text="TG0">
      <formula>NOT(ISERROR(SEARCH("TG0",N2)))</formula>
    </cfRule>
    <cfRule type="containsText" dxfId="2439" priority="68" operator="containsText" text="TG0">
      <formula>NOT(ISERROR(SEARCH("TG0",N2)))</formula>
    </cfRule>
  </conditionalFormatting>
  <conditionalFormatting sqref="Q2">
    <cfRule type="cellIs" dxfId="2438" priority="63" operator="greaterThan">
      <formula>0.79</formula>
    </cfRule>
    <cfRule type="cellIs" dxfId="2437" priority="62" operator="greaterThan">
      <formula>0.9</formula>
    </cfRule>
    <cfRule type="cellIs" dxfId="2436" priority="61" operator="lessThan">
      <formula>0.79</formula>
    </cfRule>
  </conditionalFormatting>
  <conditionalFormatting sqref="R2">
    <cfRule type="containsText" dxfId="2435" priority="60" operator="containsText" text="God">
      <formula>NOT(ISERROR(SEARCH("God",R2)))</formula>
    </cfRule>
    <cfRule type="containsText" dxfId="2434" priority="59" operator="containsText" text="Tilstrekkelig">
      <formula>NOT(ISERROR(SEARCH("Tilstrekkelig",R2)))</formula>
    </cfRule>
    <cfRule type="containsText" dxfId="2433" priority="57" operator="containsText" text="For lite">
      <formula>NOT(ISERROR(SEARCH("For lite",R2)))</formula>
    </cfRule>
    <cfRule type="containsText" dxfId="2432" priority="58" operator="containsText" text="Mangelfull">
      <formula>NOT(ISERROR(SEARCH("Mangelfull",R2)))</formula>
    </cfRule>
  </conditionalFormatting>
  <conditionalFormatting sqref="U2:AC2">
    <cfRule type="containsText" dxfId="2431" priority="52" operator="containsText" text="EG3">
      <formula>NOT(ISERROR(SEARCH("EG3",U2)))</formula>
    </cfRule>
    <cfRule type="containsText" dxfId="2430" priority="53" operator="containsText" text="EG2">
      <formula>NOT(ISERROR(SEARCH("EG2",U2)))</formula>
    </cfRule>
    <cfRule type="containsText" dxfId="2429" priority="54" operator="containsText" text="EG1">
      <formula>NOT(ISERROR(SEARCH("EG1",U2)))</formula>
    </cfRule>
    <cfRule type="containsText" dxfId="2428" priority="55" operator="containsText" text="EG0">
      <formula>NOT(ISERROR(SEARCH("EG0",U2)))</formula>
    </cfRule>
  </conditionalFormatting>
  <conditionalFormatting sqref="AD2:CB2">
    <cfRule type="containsText" dxfId="2427" priority="35" operator="containsText" text="TG3">
      <formula>NOT(ISERROR(SEARCH("TG3",AD2)))</formula>
    </cfRule>
    <cfRule type="containsText" dxfId="2426" priority="36" operator="containsText" text="TG2">
      <formula>NOT(ISERROR(SEARCH("TG2",AD2)))</formula>
    </cfRule>
    <cfRule type="containsText" dxfId="2425" priority="37" operator="containsText" text="TG1">
      <formula>NOT(ISERROR(SEARCH("TG1",AD2)))</formula>
    </cfRule>
    <cfRule type="containsText" dxfId="2424" priority="38" operator="containsText" text="TG0">
      <formula>NOT(ISERROR(SEARCH("TG0",AD2)))</formula>
    </cfRule>
  </conditionalFormatting>
  <conditionalFormatting sqref="BX2:CB2">
    <cfRule type="containsText" dxfId="2423" priority="34" operator="containsText" text="Ja">
      <formula>NOT(ISERROR(SEARCH("Ja",BX2)))</formula>
    </cfRule>
    <cfRule type="containsText" dxfId="2422" priority="33" operator="containsText" text="ja">
      <formula>NOT(ISERROR(SEARCH("ja",BX2)))</formula>
    </cfRule>
  </conditionalFormatting>
  <hyperlinks>
    <hyperlink ref="C14" r:id="rId1" xr:uid="{29D18BEF-BE72-478A-84E5-A1B3125203FF}"/>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12" operator="containsText" id="{F5660A76-EAC7-4D7D-B45B-339D57C116C9}">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56" operator="containsText" id="{5C0E278B-694C-4DD6-B960-61BC6DF5FF60}">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D90977-3779-4E3D-9251-91405C2D8EAF}">
          <x14:formula1>
            <xm:f>Evalueringsmatrise_grunnlag!$A$9:$A$13</xm:f>
          </x14:formula1>
          <xm:sqref>B33:B41</xm:sqref>
        </x14:dataValidation>
        <x14:dataValidation type="list" allowBlank="1" showInputMessage="1" showErrorMessage="1" xr:uid="{CAD1DC92-3B00-4041-BCF3-6C3405F999CD}">
          <x14:formula1>
            <xm:f>Evalueringsmatrise_grunnlag!$A$27:$A$28</xm:f>
          </x14:formula1>
          <xm:sqref>B24 B68 B76</xm:sqref>
        </x14:dataValidation>
        <x14:dataValidation type="list" allowBlank="1" showInputMessage="1" showErrorMessage="1" xr:uid="{72C32CE7-734A-4945-BED2-45BDB4A2885A}">
          <x14:formula1>
            <xm:f>Evalueringsmatrise_grunnlag!$A$2:$A$6</xm:f>
          </x14:formula1>
          <xm:sqref>B43:B67 B69:B75</xm:sqref>
        </x14:dataValidation>
        <x14:dataValidation type="list" allowBlank="1" showInputMessage="1" showErrorMessage="1" xr:uid="{DA304CB2-4A5D-455D-BC5A-EA6282A7FA1E}">
          <x14:formula1>
            <xm:f>Evalueringsmatrise_grunnlag!$A$21:$A$24</xm:f>
          </x14:formula1>
          <xm:sqref>B29</xm:sqref>
        </x14:dataValidation>
        <x14:dataValidation type="list" allowBlank="1" showInputMessage="1" showErrorMessage="1" xr:uid="{32956891-325B-41C8-B255-18CA2E44C9BD}">
          <x14:formula1>
            <xm:f>Evalueringsmatrise_grunnlag!$A$3:$A$6</xm:f>
          </x14:formula1>
          <xm:sqref>B77:B90</xm:sqref>
        </x14:dataValidation>
        <x14:dataValidation type="list" allowBlank="1" showInputMessage="1" showErrorMessage="1" xr:uid="{C9C3A85F-44D1-4BE8-8259-42B7AE817ED7}">
          <x14:formula1>
            <xm:f>Evalueringsmatrise_grunnlag!$E$13:$E$17</xm:f>
          </x14:formula1>
          <xm:sqref>B22</xm:sqref>
        </x14:dataValidation>
        <x14:dataValidation type="list" allowBlank="1" showInputMessage="1" showErrorMessage="1" xr:uid="{92828320-5DC3-4B2D-B191-B11172F6129C}">
          <x14:formula1>
            <xm:f>Evalueringsmatrise_grunnlag!$E$2:$E$4</xm:f>
          </x14:formula1>
          <xm:sqref>B31</xm:sqref>
        </x14:dataValidation>
        <x14:dataValidation type="list" allowBlank="1" showInputMessage="1" showErrorMessage="1" xr:uid="{2E6371AF-1A38-4451-8457-47FA1905F211}">
          <x14:formula1>
            <xm:f>Evalueringsmatrise_grunnlag!$E$7:$E$10</xm:f>
          </x14:formula1>
          <xm:sqref>B23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086CE-B328-4163-A1C5-5FBCF4D0ED36}">
  <sheetPr>
    <tabColor theme="5" tint="0.79998168889431442"/>
    <pageSetUpPr fitToPage="1"/>
  </sheetPr>
  <dimension ref="A1:CC94"/>
  <sheetViews>
    <sheetView showGridLines="0" topLeftCell="A11" zoomScaleNormal="100" workbookViewId="0">
      <selection activeCell="D92" sqref="D92"/>
    </sheetView>
  </sheetViews>
  <sheetFormatPr baseColWidth="10" defaultColWidth="11.42578125" defaultRowHeight="12.75"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8" width="15" style="1" customWidth="1"/>
    <col min="9"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Fagerholt skole</v>
      </c>
      <c r="B2" s="65" t="str">
        <f>$B$12</f>
        <v>1.-7. trinn</v>
      </c>
      <c r="C2" s="22">
        <f>$B$13</f>
        <v>557</v>
      </c>
      <c r="D2" s="22">
        <f>$B$14</f>
        <v>0</v>
      </c>
      <c r="E2" s="22">
        <f>$B$15</f>
        <v>5208</v>
      </c>
      <c r="F2" s="66">
        <f>$B$16</f>
        <v>43979</v>
      </c>
      <c r="G2" s="66">
        <f>$B$17</f>
        <v>24274</v>
      </c>
      <c r="H2" s="66">
        <f>$B$18</f>
        <v>24274</v>
      </c>
      <c r="I2" s="66">
        <f>$B$19</f>
        <v>0</v>
      </c>
      <c r="J2" s="66">
        <f>$B$20</f>
        <v>2016</v>
      </c>
      <c r="K2" s="22" t="str">
        <f>$B$21</f>
        <v>-</v>
      </c>
      <c r="L2" s="32" t="str">
        <f>$B$22</f>
        <v>Nei</v>
      </c>
      <c r="M2" s="32" t="str">
        <f>$B$23</f>
        <v>A</v>
      </c>
      <c r="N2" s="32" t="str">
        <f>$B$24</f>
        <v>Nei</v>
      </c>
      <c r="O2" s="33">
        <f>$B$26</f>
        <v>518.4</v>
      </c>
      <c r="P2" s="32">
        <f>$B$27</f>
        <v>576</v>
      </c>
      <c r="Q2" s="21">
        <f>$B$28</f>
        <v>0.96701388888888884</v>
      </c>
      <c r="R2" s="61" t="str">
        <f>$B$29</f>
        <v>God</v>
      </c>
      <c r="S2" s="22">
        <f>$B$30</f>
        <v>43.57989228007181</v>
      </c>
      <c r="T2" s="32" t="str">
        <f>$B$31</f>
        <v>↓</v>
      </c>
      <c r="U2" s="17" t="str">
        <f>$B$33</f>
        <v>EG0</v>
      </c>
      <c r="V2" s="17" t="str">
        <f>$B$34</f>
        <v>EG0</v>
      </c>
      <c r="W2" s="17" t="str">
        <f>$B$35</f>
        <v>EG0</v>
      </c>
      <c r="X2" s="17" t="str">
        <f>$B$36</f>
        <v>EG0</v>
      </c>
      <c r="Y2" s="17" t="str">
        <f>$B$37</f>
        <v>EG1</v>
      </c>
      <c r="Z2" s="17" t="str">
        <f>$B$38</f>
        <v>EG0</v>
      </c>
      <c r="AA2" s="17" t="str">
        <f>$B$39</f>
        <v>EG1</v>
      </c>
      <c r="AB2" s="17" t="str">
        <f>$B$40</f>
        <v>EG2</v>
      </c>
      <c r="AC2" s="17" t="str">
        <f>$B$41</f>
        <v>EG1</v>
      </c>
      <c r="AD2" s="17" t="str">
        <f>$B$43</f>
        <v>TG1</v>
      </c>
      <c r="AE2" s="17" t="str">
        <f>$B$44</f>
        <v>TG1</v>
      </c>
      <c r="AF2" s="17" t="str">
        <f>$B$45</f>
        <v>TG1</v>
      </c>
      <c r="AG2" s="17" t="str">
        <f>$B$46</f>
        <v>TG1</v>
      </c>
      <c r="AH2" s="17" t="str">
        <f>$B$47</f>
        <v>TG1</v>
      </c>
      <c r="AI2" s="17" t="str">
        <f>$B$48</f>
        <v>TG1</v>
      </c>
      <c r="AJ2" s="17" t="str">
        <f>$B$49</f>
        <v>TG1</v>
      </c>
      <c r="AK2" s="17" t="str">
        <f>$B$50</f>
        <v>TG1</v>
      </c>
      <c r="AL2" s="17" t="str">
        <f>$B$51</f>
        <v>TG1</v>
      </c>
      <c r="AM2" s="17" t="str">
        <f>$B$52</f>
        <v>TG1</v>
      </c>
      <c r="AN2" s="17" t="str">
        <f>$B$53</f>
        <v>TG1</v>
      </c>
      <c r="AO2" s="17" t="str">
        <f>$B$54</f>
        <v>TG1</v>
      </c>
      <c r="AP2" s="17" t="str">
        <f>$B$55</f>
        <v>TG1</v>
      </c>
      <c r="AQ2" s="17" t="str">
        <f>$B$56</f>
        <v>TG1</v>
      </c>
      <c r="AR2" s="17" t="str">
        <f>$B$57</f>
        <v>TG1</v>
      </c>
      <c r="AS2" s="17" t="str">
        <f>$B$58</f>
        <v>TG0</v>
      </c>
      <c r="AT2" s="17" t="str">
        <f>$B$59</f>
        <v>TG1</v>
      </c>
      <c r="AU2" s="17" t="str">
        <f>$B$60</f>
        <v>TG1</v>
      </c>
      <c r="AV2" s="17" t="str">
        <f>$B$61</f>
        <v>TG1</v>
      </c>
      <c r="AW2" s="17" t="str">
        <f>$B$62</f>
        <v>TG1</v>
      </c>
      <c r="AX2" s="17" t="str">
        <f>$B$63</f>
        <v>TG1</v>
      </c>
      <c r="AY2" s="17" t="str">
        <f>$B$64</f>
        <v>TG1</v>
      </c>
      <c r="AZ2" s="17" t="str">
        <f>$B$65</f>
        <v>TG1</v>
      </c>
      <c r="BA2" s="17" t="str">
        <f>$B$66</f>
        <v>TG1</v>
      </c>
      <c r="BB2" s="17" t="str">
        <f>$B$67</f>
        <v>TG1</v>
      </c>
      <c r="BC2" s="17" t="str">
        <f>$B$69</f>
        <v>TG0</v>
      </c>
      <c r="BD2" s="17" t="str">
        <f>$B$70</f>
        <v>TG0</v>
      </c>
      <c r="BE2" s="17" t="str">
        <f>$B$71</f>
        <v>TG0</v>
      </c>
      <c r="BF2" s="17" t="str">
        <f>$B$72</f>
        <v>TG0</v>
      </c>
      <c r="BG2" s="17" t="str">
        <f>$B$73</f>
        <v>TG0</v>
      </c>
      <c r="BH2" s="17" t="str">
        <f>$B$74</f>
        <v>TG0</v>
      </c>
      <c r="BI2" s="17" t="str">
        <f>$B$75</f>
        <v>TG0</v>
      </c>
      <c r="BJ2" s="17" t="str">
        <f>$B$77</f>
        <v>TG1</v>
      </c>
      <c r="BK2" s="17" t="str">
        <f>$B$78</f>
        <v>TG1</v>
      </c>
      <c r="BL2" s="17" t="str">
        <f>$B$79</f>
        <v>TG1</v>
      </c>
      <c r="BM2" s="17" t="str">
        <f>$B$80</f>
        <v>TG1</v>
      </c>
      <c r="BN2" s="17" t="str">
        <f>$B$81</f>
        <v>TG1</v>
      </c>
      <c r="BO2" s="17" t="str">
        <f>$B$82</f>
        <v>TG1</v>
      </c>
      <c r="BP2" s="17" t="str">
        <f>$B$83</f>
        <v>TG1</v>
      </c>
      <c r="BQ2" s="17" t="str">
        <f>$B$84</f>
        <v>TG1</v>
      </c>
      <c r="BR2" s="17" t="str">
        <f>$B$85</f>
        <v>TG0</v>
      </c>
      <c r="BS2" s="17" t="str">
        <f>$B$86</f>
        <v>TG0</v>
      </c>
      <c r="BT2" s="17" t="str">
        <f>$B$87</f>
        <v>TG0</v>
      </c>
      <c r="BU2" s="17" t="str">
        <f>$B$88</f>
        <v>TG0</v>
      </c>
      <c r="BV2" s="17" t="str">
        <f>$B$89</f>
        <v>TG1</v>
      </c>
      <c r="BW2" s="17" t="str">
        <f>$B$90</f>
        <v>TG0</v>
      </c>
      <c r="BX2" s="17" t="e">
        <f>#REF!</f>
        <v>#REF!</v>
      </c>
      <c r="BY2" s="17" t="e">
        <f>#REF!</f>
        <v>#REF!</v>
      </c>
      <c r="BZ2" s="17" t="e">
        <f>#REF!</f>
        <v>#REF!</v>
      </c>
      <c r="CA2" s="17" t="e">
        <f>#REF!</f>
        <v>#REF!</v>
      </c>
      <c r="CB2" s="17" t="e">
        <f>#REF!</f>
        <v>#REF!</v>
      </c>
      <c r="CC2" s="97">
        <f>F48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331</v>
      </c>
      <c r="B11" s="9" t="s">
        <v>303</v>
      </c>
      <c r="C11" s="9" t="s">
        <v>304</v>
      </c>
      <c r="AX11" s="1"/>
      <c r="AY11" s="1"/>
    </row>
    <row r="12" spans="1:81" ht="15.75" x14ac:dyDescent="0.25">
      <c r="A12" s="51" t="s">
        <v>247</v>
      </c>
      <c r="B12" s="34" t="s">
        <v>332</v>
      </c>
      <c r="C12" s="51"/>
      <c r="D12" s="18"/>
      <c r="E12" s="18"/>
      <c r="F12" s="10"/>
      <c r="G12" s="10"/>
      <c r="H12" s="10"/>
      <c r="I12" s="10"/>
      <c r="J12" s="10"/>
      <c r="K12" s="10"/>
      <c r="L12" s="10"/>
      <c r="M12" s="10"/>
      <c r="N12" s="10"/>
      <c r="O12" s="10"/>
      <c r="P12" s="10"/>
      <c r="Q12" s="10"/>
      <c r="R12" s="10"/>
      <c r="S12" s="10"/>
      <c r="T12" s="10"/>
      <c r="U12" s="10"/>
      <c r="V12" s="10"/>
      <c r="W12" s="10"/>
      <c r="X12" s="10"/>
      <c r="Y12" s="10"/>
      <c r="Z12" s="10"/>
      <c r="AA12" s="10"/>
      <c r="AB12" s="10"/>
      <c r="BE12" s="10"/>
      <c r="BF12" s="10"/>
    </row>
    <row r="13" spans="1:81" ht="15.75" x14ac:dyDescent="0.25">
      <c r="A13" s="51" t="s">
        <v>248</v>
      </c>
      <c r="B13" s="19">
        <v>557</v>
      </c>
      <c r="C13" s="51"/>
      <c r="D13" s="18"/>
      <c r="E13" s="18"/>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81" ht="15.75" x14ac:dyDescent="0.25">
      <c r="A14" s="51" t="s">
        <v>249</v>
      </c>
      <c r="B14" s="28"/>
      <c r="C14" s="71" t="s">
        <v>333</v>
      </c>
      <c r="D14" s="18"/>
      <c r="E14" s="18"/>
      <c r="F14" s="10"/>
      <c r="G14" s="10"/>
      <c r="H14" s="10"/>
      <c r="I14" s="10"/>
      <c r="J14" s="10"/>
      <c r="K14" s="10"/>
      <c r="L14" s="10"/>
      <c r="M14" s="10"/>
      <c r="N14" s="10"/>
      <c r="O14" s="10"/>
      <c r="P14" s="10"/>
      <c r="S14" s="10"/>
    </row>
    <row r="15" spans="1:81" ht="15" x14ac:dyDescent="0.2">
      <c r="A15" s="51" t="s">
        <v>250</v>
      </c>
      <c r="B15" s="17">
        <v>5208</v>
      </c>
      <c r="C15" s="51"/>
      <c r="D15" s="18"/>
      <c r="E15" s="18"/>
      <c r="F15" s="1"/>
      <c r="G15" s="1"/>
    </row>
    <row r="16" spans="1:81" ht="15" x14ac:dyDescent="0.2">
      <c r="A16" s="51" t="s">
        <v>251</v>
      </c>
      <c r="B16" s="72">
        <v>43979</v>
      </c>
      <c r="C16" s="51"/>
      <c r="D16" s="18"/>
      <c r="E16" s="18"/>
      <c r="F16" s="1"/>
      <c r="G16" s="1"/>
    </row>
    <row r="17" spans="1:19" ht="15" x14ac:dyDescent="0.2">
      <c r="A17" s="51" t="s">
        <v>252</v>
      </c>
      <c r="B17" s="63">
        <f>$B$18+$B$19</f>
        <v>24274</v>
      </c>
      <c r="C17" s="51"/>
      <c r="D17" s="18"/>
      <c r="E17" s="18"/>
      <c r="F17" s="1"/>
      <c r="G17" s="1"/>
    </row>
    <row r="18" spans="1:19" ht="15" hidden="1" outlineLevel="2" x14ac:dyDescent="0.2">
      <c r="A18" s="49" t="s">
        <v>253</v>
      </c>
      <c r="B18" s="72">
        <v>24274</v>
      </c>
      <c r="C18" s="52"/>
      <c r="D18" s="18"/>
      <c r="E18" s="18"/>
      <c r="F18" s="1"/>
      <c r="G18" s="1"/>
    </row>
    <row r="19" spans="1:19" ht="15" hidden="1" outlineLevel="2" x14ac:dyDescent="0.2">
      <c r="A19" s="49" t="s">
        <v>254</v>
      </c>
      <c r="B19" s="17">
        <v>0</v>
      </c>
      <c r="C19" s="52"/>
      <c r="D19" s="18"/>
      <c r="E19" s="18"/>
      <c r="F19" s="1"/>
      <c r="G19" s="1"/>
    </row>
    <row r="20" spans="1:19" ht="15" collapsed="1" x14ac:dyDescent="0.2">
      <c r="A20" s="51" t="s">
        <v>255</v>
      </c>
      <c r="B20" s="17">
        <v>2016</v>
      </c>
      <c r="C20" s="51" t="s">
        <v>308</v>
      </c>
      <c r="D20" s="18"/>
      <c r="E20" s="18"/>
      <c r="F20" s="1"/>
      <c r="G20" s="1"/>
    </row>
    <row r="21" spans="1:19" ht="15" x14ac:dyDescent="0.2">
      <c r="A21" s="51" t="s">
        <v>256</v>
      </c>
      <c r="B21" s="17" t="s">
        <v>2</v>
      </c>
      <c r="C21" s="51"/>
      <c r="D21" s="18"/>
      <c r="E21" s="18"/>
      <c r="F21" s="1"/>
      <c r="G21" s="1"/>
    </row>
    <row r="22" spans="1:19" ht="15" x14ac:dyDescent="0.2">
      <c r="A22" s="51" t="s">
        <v>257</v>
      </c>
      <c r="B22" s="17" t="s">
        <v>30</v>
      </c>
      <c r="C22" s="51"/>
      <c r="D22" s="18"/>
      <c r="E22" s="18"/>
      <c r="F22" s="1"/>
      <c r="G22" s="1"/>
    </row>
    <row r="23" spans="1:19" ht="45" x14ac:dyDescent="0.2">
      <c r="A23" s="51" t="s">
        <v>258</v>
      </c>
      <c r="B23" s="17" t="s">
        <v>16</v>
      </c>
      <c r="C23" s="51" t="str">
        <f>IF(Fagerholt!B23=Evalueringsmatrise_grunnlag!E7,"Vedlikehold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D23" s="18"/>
      <c r="E23" s="18"/>
      <c r="F23" s="1"/>
      <c r="G23" s="1"/>
    </row>
    <row r="24" spans="1:19" ht="15" x14ac:dyDescent="0.2">
      <c r="A24" s="51" t="s">
        <v>259</v>
      </c>
      <c r="B24" s="17" t="s">
        <v>30</v>
      </c>
      <c r="C24" s="51"/>
      <c r="D24" s="18"/>
      <c r="E24" s="18"/>
      <c r="F24" s="1"/>
      <c r="G24" s="1"/>
    </row>
    <row r="25" spans="1:19" ht="15" x14ac:dyDescent="0.25">
      <c r="A25" s="62" t="s">
        <v>309</v>
      </c>
      <c r="B25" s="38"/>
      <c r="C25" s="39"/>
      <c r="F25" s="1"/>
      <c r="G25" s="1"/>
    </row>
    <row r="26" spans="1:19" ht="30" hidden="1" outlineLevel="2" x14ac:dyDescent="0.25">
      <c r="A26" s="49" t="s">
        <v>310</v>
      </c>
      <c r="B26" s="22">
        <f>B27*0.9</f>
        <v>518.4</v>
      </c>
      <c r="C26" s="52"/>
      <c r="D26" s="18"/>
      <c r="E26" s="18"/>
      <c r="F26" s="10"/>
      <c r="G26" s="10"/>
      <c r="H26" s="10"/>
      <c r="I26" s="10"/>
      <c r="J26" s="10"/>
      <c r="K26" s="10"/>
      <c r="L26" s="10"/>
      <c r="M26" s="10"/>
      <c r="N26" s="10"/>
      <c r="O26" s="10"/>
      <c r="P26" s="10"/>
      <c r="S26" s="10"/>
    </row>
    <row r="27" spans="1:19" ht="30" hidden="1" outlineLevel="2" x14ac:dyDescent="0.25">
      <c r="A27" s="49" t="s">
        <v>311</v>
      </c>
      <c r="B27" s="19">
        <v>576</v>
      </c>
      <c r="C27" s="52"/>
      <c r="D27" s="18"/>
      <c r="E27" s="18"/>
      <c r="F27" s="10"/>
      <c r="G27" s="10"/>
      <c r="H27" s="10"/>
      <c r="I27" s="10"/>
      <c r="J27" s="10"/>
      <c r="K27" s="10"/>
      <c r="L27" s="10"/>
      <c r="M27" s="10"/>
      <c r="N27" s="10"/>
      <c r="O27" s="10"/>
      <c r="P27" s="10"/>
      <c r="S27" s="10"/>
    </row>
    <row r="28" spans="1:19" ht="15" collapsed="1" x14ac:dyDescent="0.25">
      <c r="A28" s="50" t="s">
        <v>290</v>
      </c>
      <c r="B28" s="21">
        <f>B13/B27</f>
        <v>0.96701388888888884</v>
      </c>
      <c r="C28" s="51"/>
      <c r="D28" s="18"/>
      <c r="E28" s="18"/>
      <c r="F28" s="1"/>
      <c r="G28" s="1"/>
    </row>
    <row r="29" spans="1:19" ht="15" x14ac:dyDescent="0.2">
      <c r="A29" s="50" t="s">
        <v>263</v>
      </c>
      <c r="B29" s="67" t="s">
        <v>39</v>
      </c>
      <c r="C29" s="51"/>
      <c r="D29" s="18"/>
      <c r="E29" s="18"/>
      <c r="F29" s="1"/>
      <c r="G29" s="1"/>
    </row>
    <row r="30" spans="1:19" ht="30" hidden="1" outlineLevel="2" x14ac:dyDescent="0.25">
      <c r="A30" s="49" t="s">
        <v>264</v>
      </c>
      <c r="B30" s="22">
        <f>$B$17/$B$13</f>
        <v>43.57989228007181</v>
      </c>
      <c r="C30" s="52"/>
      <c r="D30" s="18"/>
      <c r="E30" s="18"/>
      <c r="F30" s="10"/>
      <c r="G30" s="10"/>
      <c r="H30" s="10"/>
      <c r="I30" s="10"/>
      <c r="J30" s="10"/>
      <c r="K30" s="10"/>
      <c r="L30" s="10"/>
      <c r="M30" s="10"/>
      <c r="N30" s="10"/>
      <c r="O30" s="10"/>
      <c r="P30" s="10"/>
      <c r="S30" s="10"/>
    </row>
    <row r="31" spans="1:19" ht="15" collapsed="1" x14ac:dyDescent="0.2">
      <c r="A31" s="50" t="s">
        <v>291</v>
      </c>
      <c r="B31" s="30" t="s">
        <v>10</v>
      </c>
      <c r="C31" s="51" t="s">
        <v>312</v>
      </c>
      <c r="D31" s="18"/>
      <c r="E31" s="18"/>
      <c r="F31" s="1"/>
      <c r="G31" s="1"/>
    </row>
    <row r="32" spans="1:19" ht="15" x14ac:dyDescent="0.25">
      <c r="A32" s="62" t="s">
        <v>313</v>
      </c>
      <c r="B32" s="38" t="s">
        <v>313</v>
      </c>
      <c r="C32" s="39" t="s">
        <v>313</v>
      </c>
      <c r="F32" s="1"/>
      <c r="G32" s="1"/>
    </row>
    <row r="33" spans="1:7" ht="15.75" hidden="1" outlineLevel="1" x14ac:dyDescent="0.2">
      <c r="A33" s="50" t="s">
        <v>51</v>
      </c>
      <c r="B33" s="53" t="s">
        <v>20</v>
      </c>
      <c r="C33" s="51"/>
      <c r="D33" s="18"/>
      <c r="E33" s="18"/>
      <c r="F33" s="1"/>
      <c r="G33" s="1"/>
    </row>
    <row r="34" spans="1:7" ht="15" hidden="1" outlineLevel="2" x14ac:dyDescent="0.2">
      <c r="A34" s="49" t="s">
        <v>56</v>
      </c>
      <c r="B34" s="17" t="s">
        <v>20</v>
      </c>
      <c r="C34" s="52"/>
      <c r="D34" s="18"/>
      <c r="E34" s="18"/>
      <c r="F34" s="1"/>
      <c r="G34" s="1"/>
    </row>
    <row r="35" spans="1:7" ht="30" hidden="1" outlineLevel="2" x14ac:dyDescent="0.2">
      <c r="A35" s="49" t="s">
        <v>268</v>
      </c>
      <c r="B35" s="17" t="s">
        <v>20</v>
      </c>
      <c r="C35" s="52"/>
      <c r="D35" s="18"/>
      <c r="E35" s="18"/>
      <c r="F35" s="1"/>
      <c r="G35" s="1"/>
    </row>
    <row r="36" spans="1:7" ht="30" hidden="1" outlineLevel="2" x14ac:dyDescent="0.2">
      <c r="A36" s="49" t="s">
        <v>269</v>
      </c>
      <c r="B36" s="17" t="s">
        <v>20</v>
      </c>
      <c r="C36" s="52"/>
      <c r="D36" s="18"/>
      <c r="E36" s="18"/>
      <c r="F36" s="1"/>
      <c r="G36" s="1"/>
    </row>
    <row r="37" spans="1:7" ht="15.75" hidden="1" outlineLevel="1" x14ac:dyDescent="0.2">
      <c r="A37" s="50" t="s">
        <v>71</v>
      </c>
      <c r="B37" s="53" t="s">
        <v>23</v>
      </c>
      <c r="C37" s="51"/>
      <c r="D37" s="18"/>
      <c r="E37" s="18"/>
      <c r="F37" s="1"/>
      <c r="G37" s="1"/>
    </row>
    <row r="38" spans="1:7" ht="30" hidden="1" outlineLevel="2" x14ac:dyDescent="0.2">
      <c r="A38" s="49" t="s">
        <v>74</v>
      </c>
      <c r="B38" s="17" t="s">
        <v>20</v>
      </c>
      <c r="C38" s="52"/>
      <c r="D38" s="18"/>
      <c r="E38" s="18"/>
      <c r="F38" s="1"/>
      <c r="G38" s="1"/>
    </row>
    <row r="39" spans="1:7" ht="15" hidden="1" outlineLevel="2" x14ac:dyDescent="0.2">
      <c r="A39" s="49" t="s">
        <v>79</v>
      </c>
      <c r="B39" s="17" t="s">
        <v>23</v>
      </c>
      <c r="C39" s="52" t="s">
        <v>334</v>
      </c>
      <c r="D39" s="18"/>
      <c r="E39" s="18"/>
      <c r="F39" s="1"/>
      <c r="G39" s="1"/>
    </row>
    <row r="40" spans="1:7" ht="15.75" hidden="1" outlineLevel="1" x14ac:dyDescent="0.2">
      <c r="A40" s="50" t="s">
        <v>84</v>
      </c>
      <c r="B40" s="53" t="s">
        <v>25</v>
      </c>
      <c r="C40" s="51"/>
      <c r="D40" s="18"/>
      <c r="E40" s="18"/>
      <c r="F40" s="1"/>
      <c r="G40" s="1"/>
    </row>
    <row r="41" spans="1:7" ht="18.75" collapsed="1" x14ac:dyDescent="0.2">
      <c r="A41" s="50" t="s">
        <v>272</v>
      </c>
      <c r="B41" s="54" t="s">
        <v>23</v>
      </c>
      <c r="C41" s="51" t="s">
        <v>335</v>
      </c>
      <c r="D41" s="18"/>
      <c r="E41" s="18"/>
      <c r="F41" s="1"/>
      <c r="G41" s="1"/>
    </row>
    <row r="42" spans="1:7" ht="15" x14ac:dyDescent="0.25">
      <c r="A42" s="62" t="s">
        <v>94</v>
      </c>
      <c r="B42" s="38"/>
      <c r="C42" s="39"/>
      <c r="F42" s="1"/>
      <c r="G42" s="1"/>
    </row>
    <row r="43" spans="1:7" ht="15.75" hidden="1" outlineLevel="1" x14ac:dyDescent="0.2">
      <c r="A43" s="50" t="s">
        <v>95</v>
      </c>
      <c r="B43" s="53" t="s">
        <v>8</v>
      </c>
      <c r="C43" s="51"/>
      <c r="D43" s="18"/>
      <c r="E43" s="18"/>
      <c r="F43" s="1"/>
      <c r="G43" s="1"/>
    </row>
    <row r="44" spans="1:7" ht="15" hidden="1" outlineLevel="2" x14ac:dyDescent="0.2">
      <c r="A44" s="49" t="s">
        <v>100</v>
      </c>
      <c r="B44" s="17" t="s">
        <v>8</v>
      </c>
      <c r="C44" s="52"/>
      <c r="F44" s="1"/>
      <c r="G44" s="1"/>
    </row>
    <row r="45" spans="1:7" ht="15" hidden="1" outlineLevel="2" x14ac:dyDescent="0.2">
      <c r="A45" s="49" t="s">
        <v>105</v>
      </c>
      <c r="B45" s="17" t="s">
        <v>8</v>
      </c>
      <c r="C45" s="52"/>
      <c r="D45" s="18"/>
      <c r="E45" s="18"/>
      <c r="F45" s="1"/>
      <c r="G45" s="1"/>
    </row>
    <row r="46" spans="1:7" ht="15" hidden="1" outlineLevel="2" x14ac:dyDescent="0.2">
      <c r="A46" s="49" t="s">
        <v>110</v>
      </c>
      <c r="B46" s="17" t="s">
        <v>8</v>
      </c>
      <c r="C46" s="52"/>
      <c r="F46" s="1"/>
      <c r="G46" s="1"/>
    </row>
    <row r="47" spans="1:7" ht="15" hidden="1" outlineLevel="2" x14ac:dyDescent="0.2">
      <c r="A47" s="49" t="s">
        <v>115</v>
      </c>
      <c r="B47" s="17" t="s">
        <v>8</v>
      </c>
      <c r="C47" s="52"/>
      <c r="D47" s="18"/>
      <c r="E47" s="18"/>
      <c r="F47" s="1"/>
      <c r="G47" s="1"/>
    </row>
    <row r="48" spans="1:7" ht="15" hidden="1" outlineLevel="2" x14ac:dyDescent="0.2">
      <c r="A48" s="49" t="s">
        <v>116</v>
      </c>
      <c r="B48" s="17" t="s">
        <v>8</v>
      </c>
      <c r="C48" s="52"/>
      <c r="F48" s="1"/>
      <c r="G48" s="1"/>
    </row>
    <row r="49" spans="1:7" ht="15" hidden="1" outlineLevel="2" x14ac:dyDescent="0.2">
      <c r="A49" s="49" t="s">
        <v>117</v>
      </c>
      <c r="B49" s="17" t="s">
        <v>8</v>
      </c>
      <c r="C49" s="52"/>
      <c r="D49" s="18"/>
      <c r="E49" s="18"/>
      <c r="F49" s="1"/>
      <c r="G49" s="1"/>
    </row>
    <row r="50" spans="1:7" ht="15" hidden="1" outlineLevel="2" x14ac:dyDescent="0.2">
      <c r="A50" s="49" t="s">
        <v>122</v>
      </c>
      <c r="B50" s="17" t="s">
        <v>8</v>
      </c>
      <c r="C50" s="52"/>
      <c r="F50" s="1"/>
      <c r="G50" s="1"/>
    </row>
    <row r="51" spans="1:7" ht="15" hidden="1" outlineLevel="2" x14ac:dyDescent="0.2">
      <c r="A51" s="49" t="s">
        <v>127</v>
      </c>
      <c r="B51" s="17" t="s">
        <v>8</v>
      </c>
      <c r="C51" s="52"/>
      <c r="D51" s="18"/>
      <c r="E51" s="18"/>
      <c r="F51" s="1"/>
      <c r="G51" s="1"/>
    </row>
    <row r="52" spans="1:7" ht="15.75" hidden="1" outlineLevel="1" x14ac:dyDescent="0.2">
      <c r="A52" s="50" t="s">
        <v>273</v>
      </c>
      <c r="B52" s="53" t="s">
        <v>8</v>
      </c>
      <c r="C52" s="51"/>
      <c r="D52" s="18"/>
      <c r="E52" s="18"/>
      <c r="F52" s="1"/>
      <c r="G52" s="1"/>
    </row>
    <row r="53" spans="1:7" ht="15" hidden="1" outlineLevel="2" x14ac:dyDescent="0.2">
      <c r="A53" s="49" t="s">
        <v>132</v>
      </c>
      <c r="B53" s="17" t="s">
        <v>8</v>
      </c>
      <c r="C53" s="52"/>
      <c r="D53" s="18"/>
      <c r="E53" s="18"/>
      <c r="F53" s="1"/>
      <c r="G53" s="1"/>
    </row>
    <row r="54" spans="1:7" ht="15" hidden="1" outlineLevel="2" x14ac:dyDescent="0.2">
      <c r="A54" s="49" t="s">
        <v>137</v>
      </c>
      <c r="B54" s="17" t="s">
        <v>8</v>
      </c>
      <c r="C54" s="52"/>
      <c r="D54" s="18"/>
      <c r="E54" s="18"/>
      <c r="F54" s="1"/>
      <c r="G54" s="1"/>
    </row>
    <row r="55" spans="1:7" ht="15" hidden="1" outlineLevel="2" x14ac:dyDescent="0.2">
      <c r="A55" s="49" t="s">
        <v>142</v>
      </c>
      <c r="B55" s="17" t="s">
        <v>8</v>
      </c>
      <c r="C55" s="52"/>
      <c r="D55" s="18"/>
      <c r="E55" s="18"/>
      <c r="F55" s="1"/>
      <c r="G55" s="1"/>
    </row>
    <row r="56" spans="1:7" ht="15" hidden="1" outlineLevel="2" x14ac:dyDescent="0.2">
      <c r="A56" s="49" t="s">
        <v>274</v>
      </c>
      <c r="B56" s="17" t="s">
        <v>8</v>
      </c>
      <c r="C56" s="52"/>
      <c r="D56" s="18"/>
      <c r="E56" s="18"/>
      <c r="F56" s="1"/>
      <c r="G56" s="1"/>
    </row>
    <row r="57" spans="1:7" ht="15.75" hidden="1" outlineLevel="1" x14ac:dyDescent="0.2">
      <c r="A57" s="50" t="s">
        <v>275</v>
      </c>
      <c r="B57" s="53" t="s">
        <v>8</v>
      </c>
      <c r="C57" s="51"/>
      <c r="D57" s="18"/>
      <c r="E57" s="18"/>
      <c r="F57" s="1"/>
      <c r="G57" s="1"/>
    </row>
    <row r="58" spans="1:7" ht="15" hidden="1" outlineLevel="2" x14ac:dyDescent="0.2">
      <c r="A58" s="49" t="s">
        <v>276</v>
      </c>
      <c r="B58" s="17" t="s">
        <v>5</v>
      </c>
      <c r="C58" s="52"/>
      <c r="D58" s="18"/>
      <c r="E58" s="18"/>
      <c r="F58" s="1"/>
      <c r="G58" s="1"/>
    </row>
    <row r="59" spans="1:7" ht="15" hidden="1" outlineLevel="2" x14ac:dyDescent="0.2">
      <c r="A59" s="49" t="s">
        <v>158</v>
      </c>
      <c r="B59" s="17" t="s">
        <v>8</v>
      </c>
      <c r="C59" s="52"/>
      <c r="D59" s="18"/>
      <c r="E59" s="18"/>
      <c r="F59" s="1"/>
      <c r="G59" s="1"/>
    </row>
    <row r="60" spans="1:7" ht="15" hidden="1" outlineLevel="2" x14ac:dyDescent="0.2">
      <c r="A60" s="49" t="s">
        <v>163</v>
      </c>
      <c r="B60" s="17" t="s">
        <v>8</v>
      </c>
      <c r="C60" s="52"/>
      <c r="D60" s="18"/>
      <c r="E60" s="18"/>
      <c r="F60" s="1"/>
      <c r="G60" s="1"/>
    </row>
    <row r="61" spans="1:7" ht="15" hidden="1" outlineLevel="2" x14ac:dyDescent="0.2">
      <c r="A61" s="49" t="s">
        <v>277</v>
      </c>
      <c r="B61" s="17" t="s">
        <v>8</v>
      </c>
      <c r="C61" s="52"/>
      <c r="D61" s="18"/>
      <c r="E61" s="18"/>
      <c r="F61" s="1"/>
      <c r="G61" s="1"/>
    </row>
    <row r="62" spans="1:7" ht="15" hidden="1" outlineLevel="2" x14ac:dyDescent="0.2">
      <c r="A62" s="49" t="s">
        <v>278</v>
      </c>
      <c r="B62" s="17" t="s">
        <v>8</v>
      </c>
      <c r="C62" s="52"/>
      <c r="D62" s="18"/>
      <c r="E62" s="18"/>
      <c r="F62" s="1"/>
      <c r="G62" s="1"/>
    </row>
    <row r="63" spans="1:7" ht="15" hidden="1" outlineLevel="2" x14ac:dyDescent="0.2">
      <c r="A63" s="49" t="s">
        <v>172</v>
      </c>
      <c r="B63" s="17" t="s">
        <v>8</v>
      </c>
      <c r="C63" s="52"/>
      <c r="D63" s="18"/>
      <c r="E63" s="18"/>
      <c r="F63" s="1"/>
      <c r="G63" s="1"/>
    </row>
    <row r="64" spans="1:7" ht="30" hidden="1" outlineLevel="1" x14ac:dyDescent="0.2">
      <c r="A64" s="50" t="s">
        <v>177</v>
      </c>
      <c r="B64" s="53" t="s">
        <v>8</v>
      </c>
      <c r="C64" s="51"/>
      <c r="D64" s="18"/>
      <c r="E64" s="18"/>
      <c r="F64" s="1"/>
      <c r="G64" s="1"/>
    </row>
    <row r="65" spans="1:7" ht="15" hidden="1" outlineLevel="2" x14ac:dyDescent="0.2">
      <c r="A65" s="49" t="s">
        <v>178</v>
      </c>
      <c r="B65" s="17" t="s">
        <v>8</v>
      </c>
      <c r="C65" s="52"/>
      <c r="D65" s="18"/>
      <c r="E65" s="18"/>
      <c r="F65" s="1"/>
      <c r="G65" s="1"/>
    </row>
    <row r="66" spans="1:7" ht="15.75" hidden="1" outlineLevel="1" x14ac:dyDescent="0.2">
      <c r="A66" s="50" t="s">
        <v>183</v>
      </c>
      <c r="B66" s="53" t="s">
        <v>8</v>
      </c>
      <c r="C66" s="51"/>
      <c r="D66" s="18"/>
      <c r="E66" s="18"/>
      <c r="F66" s="1"/>
      <c r="G66" s="1"/>
    </row>
    <row r="67" spans="1:7" ht="18.75" collapsed="1" x14ac:dyDescent="0.2">
      <c r="A67" s="50" t="s">
        <v>293</v>
      </c>
      <c r="B67" s="54" t="s">
        <v>8</v>
      </c>
      <c r="C67" s="51"/>
      <c r="D67" s="18"/>
      <c r="E67" s="18"/>
      <c r="F67" s="1"/>
      <c r="G67" s="1"/>
    </row>
    <row r="68" spans="1:7" ht="15" x14ac:dyDescent="0.25">
      <c r="A68" s="62" t="s">
        <v>189</v>
      </c>
      <c r="B68" s="38"/>
      <c r="C68" s="39"/>
      <c r="F68" s="1"/>
      <c r="G68" s="1"/>
    </row>
    <row r="69" spans="1:7" ht="15.75" x14ac:dyDescent="0.2">
      <c r="A69" s="50" t="s">
        <v>280</v>
      </c>
      <c r="B69" s="53" t="s">
        <v>5</v>
      </c>
      <c r="C69" s="51"/>
      <c r="D69" s="18"/>
      <c r="E69" s="18"/>
      <c r="F69" s="1"/>
      <c r="G69" s="1"/>
    </row>
    <row r="70" spans="1:7" ht="15" hidden="1" outlineLevel="2" x14ac:dyDescent="0.2">
      <c r="A70" s="49" t="s">
        <v>281</v>
      </c>
      <c r="B70" s="17" t="s">
        <v>5</v>
      </c>
      <c r="C70" s="52"/>
      <c r="D70" s="18"/>
      <c r="E70" s="18"/>
      <c r="F70" s="1"/>
      <c r="G70" s="1"/>
    </row>
    <row r="71" spans="1:7" ht="15" hidden="1" outlineLevel="2" x14ac:dyDescent="0.2">
      <c r="A71" s="49" t="s">
        <v>200</v>
      </c>
      <c r="B71" s="17" t="s">
        <v>5</v>
      </c>
      <c r="C71" s="52"/>
      <c r="D71" s="18"/>
      <c r="E71" s="18"/>
      <c r="F71" s="1"/>
      <c r="G71" s="1"/>
    </row>
    <row r="72" spans="1:7" ht="15.75" collapsed="1" x14ac:dyDescent="0.2">
      <c r="A72" s="50" t="s">
        <v>205</v>
      </c>
      <c r="B72" s="53" t="s">
        <v>5</v>
      </c>
      <c r="C72" s="51"/>
      <c r="D72" s="18"/>
      <c r="E72" s="18"/>
      <c r="F72" s="1"/>
      <c r="G72" s="1"/>
    </row>
    <row r="73" spans="1:7" ht="15" hidden="1" outlineLevel="2" x14ac:dyDescent="0.2">
      <c r="A73" s="49" t="s">
        <v>206</v>
      </c>
      <c r="B73" s="17" t="s">
        <v>5</v>
      </c>
      <c r="C73" s="52"/>
      <c r="D73" s="18"/>
      <c r="E73" s="18"/>
      <c r="F73" s="1"/>
      <c r="G73" s="1"/>
    </row>
    <row r="74" spans="1:7" ht="30" hidden="1" outlineLevel="2" x14ac:dyDescent="0.2">
      <c r="A74" s="49" t="s">
        <v>211</v>
      </c>
      <c r="B74" s="17" t="s">
        <v>5</v>
      </c>
      <c r="C74" s="52"/>
      <c r="D74" s="18"/>
      <c r="E74" s="18"/>
      <c r="F74" s="1"/>
      <c r="G74" s="1"/>
    </row>
    <row r="75" spans="1:7" ht="15" hidden="1" outlineLevel="2" x14ac:dyDescent="0.2">
      <c r="A75" s="49" t="s">
        <v>282</v>
      </c>
      <c r="B75" s="17" t="s">
        <v>5</v>
      </c>
      <c r="C75" s="52"/>
      <c r="D75" s="18"/>
      <c r="E75" s="18"/>
      <c r="F75" s="1"/>
      <c r="G75" s="1"/>
    </row>
    <row r="76" spans="1:7" ht="15" collapsed="1" x14ac:dyDescent="0.25">
      <c r="A76" s="62" t="s">
        <v>319</v>
      </c>
      <c r="B76" s="38"/>
      <c r="C76" s="39"/>
      <c r="F76" s="1"/>
      <c r="G76" s="1"/>
    </row>
    <row r="77" spans="1:7" ht="18.75" customHeight="1" x14ac:dyDescent="0.2">
      <c r="A77" s="50" t="s">
        <v>283</v>
      </c>
      <c r="B77" s="53" t="s">
        <v>8</v>
      </c>
      <c r="C77" s="51"/>
      <c r="D77" s="18"/>
      <c r="E77" s="18"/>
      <c r="F77" s="1"/>
      <c r="G77" s="1"/>
    </row>
    <row r="78" spans="1:7" ht="15" hidden="1" outlineLevel="2" x14ac:dyDescent="0.2">
      <c r="A78" s="49" t="s">
        <v>223</v>
      </c>
      <c r="B78" s="17" t="s">
        <v>8</v>
      </c>
      <c r="C78" s="52"/>
      <c r="D78" s="18"/>
      <c r="E78" s="18"/>
      <c r="F78" s="1"/>
      <c r="G78" s="1"/>
    </row>
    <row r="79" spans="1:7" ht="15" hidden="1" outlineLevel="2" x14ac:dyDescent="0.2">
      <c r="A79" s="49" t="s">
        <v>284</v>
      </c>
      <c r="B79" s="17" t="s">
        <v>8</v>
      </c>
      <c r="C79" s="52"/>
      <c r="D79" s="18"/>
      <c r="E79" s="18"/>
      <c r="F79" s="1"/>
      <c r="G79" s="1"/>
    </row>
    <row r="80" spans="1:7" ht="30" hidden="1" outlineLevel="2" x14ac:dyDescent="0.2">
      <c r="A80" s="49" t="s">
        <v>285</v>
      </c>
      <c r="B80" s="17" t="s">
        <v>8</v>
      </c>
      <c r="C80" s="52"/>
      <c r="D80" s="18"/>
      <c r="E80" s="18"/>
      <c r="F80" s="1"/>
      <c r="G80" s="1"/>
    </row>
    <row r="81" spans="1:10" ht="15" hidden="1" outlineLevel="2" x14ac:dyDescent="0.2">
      <c r="A81" s="49" t="s">
        <v>230</v>
      </c>
      <c r="B81" s="17" t="s">
        <v>8</v>
      </c>
      <c r="C81" s="52"/>
      <c r="D81" s="18"/>
      <c r="E81" s="18"/>
      <c r="F81" s="1"/>
      <c r="G81" s="1"/>
    </row>
    <row r="82" spans="1:10" ht="15" hidden="1" outlineLevel="2" x14ac:dyDescent="0.2">
      <c r="A82" s="49" t="s">
        <v>231</v>
      </c>
      <c r="B82" s="17" t="s">
        <v>8</v>
      </c>
      <c r="C82" s="52"/>
      <c r="D82" s="18"/>
      <c r="E82" s="18"/>
      <c r="F82" s="1"/>
      <c r="G82" s="1"/>
    </row>
    <row r="83" spans="1:10" ht="15" hidden="1" outlineLevel="2" x14ac:dyDescent="0.2">
      <c r="A83" s="49" t="s">
        <v>232</v>
      </c>
      <c r="B83" s="17" t="s">
        <v>8</v>
      </c>
      <c r="C83" s="52"/>
      <c r="D83" s="18"/>
      <c r="E83" s="18"/>
      <c r="F83" s="1"/>
      <c r="G83" s="1"/>
    </row>
    <row r="84" spans="1:10" ht="15" hidden="1" outlineLevel="2" x14ac:dyDescent="0.2">
      <c r="A84" s="49" t="s">
        <v>233</v>
      </c>
      <c r="B84" s="17" t="s">
        <v>8</v>
      </c>
      <c r="C84" s="52"/>
      <c r="D84" s="18"/>
      <c r="E84" s="18"/>
      <c r="F84" s="1"/>
      <c r="G84" s="1"/>
    </row>
    <row r="85" spans="1:10" ht="15.75" collapsed="1" x14ac:dyDescent="0.2">
      <c r="A85" s="50" t="s">
        <v>235</v>
      </c>
      <c r="B85" s="53" t="s">
        <v>5</v>
      </c>
      <c r="C85" s="51"/>
      <c r="D85" s="18"/>
      <c r="E85" s="18"/>
      <c r="F85" s="1"/>
      <c r="G85" s="1"/>
    </row>
    <row r="86" spans="1:10" ht="15" hidden="1" outlineLevel="2" x14ac:dyDescent="0.2">
      <c r="A86" s="49" t="s">
        <v>240</v>
      </c>
      <c r="B86" s="17" t="s">
        <v>5</v>
      </c>
      <c r="C86" s="52"/>
      <c r="D86" s="18"/>
      <c r="E86" s="18"/>
      <c r="F86" s="1"/>
      <c r="G86" s="1"/>
      <c r="I86" s="18"/>
      <c r="J86" s="18"/>
    </row>
    <row r="87" spans="1:10" ht="30" hidden="1" outlineLevel="2" x14ac:dyDescent="0.2">
      <c r="A87" s="49" t="s">
        <v>241</v>
      </c>
      <c r="B87" s="17" t="s">
        <v>5</v>
      </c>
      <c r="C87" s="52"/>
      <c r="D87" s="18"/>
      <c r="E87" s="18"/>
      <c r="F87" s="1"/>
      <c r="G87" s="1"/>
      <c r="I87" s="18"/>
      <c r="J87" s="18"/>
    </row>
    <row r="88" spans="1:10" ht="15" hidden="1" outlineLevel="2" x14ac:dyDescent="0.2">
      <c r="A88" s="49" t="s">
        <v>242</v>
      </c>
      <c r="B88" s="17" t="s">
        <v>5</v>
      </c>
      <c r="C88" s="52"/>
      <c r="D88" s="18"/>
      <c r="E88" s="18"/>
      <c r="F88" s="1"/>
      <c r="G88" s="1"/>
      <c r="I88" s="18"/>
      <c r="J88" s="18"/>
    </row>
    <row r="89" spans="1:10" ht="15" hidden="1" outlineLevel="2" x14ac:dyDescent="0.2">
      <c r="A89" s="49" t="s">
        <v>243</v>
      </c>
      <c r="B89" s="17" t="s">
        <v>8</v>
      </c>
      <c r="C89" s="52"/>
      <c r="D89" s="18"/>
      <c r="E89" s="18"/>
      <c r="F89" s="1"/>
      <c r="G89" s="1"/>
      <c r="I89" s="18"/>
      <c r="J89" s="18"/>
    </row>
    <row r="90" spans="1:10" ht="15" hidden="1" outlineLevel="2" x14ac:dyDescent="0.2">
      <c r="A90" s="49" t="s">
        <v>244</v>
      </c>
      <c r="B90" s="17" t="s">
        <v>5</v>
      </c>
      <c r="C90" s="52"/>
      <c r="D90" s="18"/>
      <c r="E90" s="18"/>
      <c r="F90" s="1"/>
      <c r="G90" s="1"/>
      <c r="I90" s="18"/>
      <c r="J90" s="18"/>
    </row>
    <row r="91" spans="1:10" collapsed="1" x14ac:dyDescent="0.2">
      <c r="D91" s="18"/>
      <c r="E91" s="18"/>
      <c r="F91" s="1"/>
      <c r="G91" s="1"/>
    </row>
    <row r="92" spans="1:10" x14ac:dyDescent="0.2">
      <c r="D92" s="18"/>
      <c r="E92" s="18"/>
      <c r="F92" s="1"/>
      <c r="G92" s="1"/>
    </row>
    <row r="93" spans="1:10" x14ac:dyDescent="0.2">
      <c r="D93" s="18"/>
      <c r="E93" s="18"/>
      <c r="F93" s="1"/>
      <c r="G93" s="1"/>
    </row>
    <row r="94" spans="1:10" x14ac:dyDescent="0.2">
      <c r="D94" s="18"/>
      <c r="E94" s="18"/>
      <c r="F94" s="1"/>
      <c r="G94" s="1"/>
    </row>
  </sheetData>
  <sheetProtection formatColumns="0" formatRows="0" insertHyperlinks="0" selectLockedCells="1"/>
  <dataConsolidate/>
  <phoneticPr fontId="18" type="noConversion"/>
  <conditionalFormatting sqref="B21:B24 B43:B67 B69:B75 B77:B90">
    <cfRule type="containsText" dxfId="2419" priority="101" operator="containsText" text="TG0">
      <formula>NOT(ISERROR(SEARCH("TG0",B21)))</formula>
    </cfRule>
    <cfRule type="containsText" dxfId="2418" priority="100" operator="containsText" text="TG1">
      <formula>NOT(ISERROR(SEARCH("TG1",B21)))</formula>
    </cfRule>
    <cfRule type="containsText" dxfId="2417" priority="99" operator="containsText" text="TG2">
      <formula>NOT(ISERROR(SEARCH("TG2",B21)))</formula>
    </cfRule>
    <cfRule type="containsText" dxfId="2416" priority="98" operator="containsText" text="TG3">
      <formula>NOT(ISERROR(SEARCH("TG3",B21)))</formula>
    </cfRule>
  </conditionalFormatting>
  <conditionalFormatting sqref="B22 B24">
    <cfRule type="containsText" dxfId="2415" priority="97" operator="containsText" text="Ja">
      <formula>NOT(ISERROR(SEARCH("Ja",B22)))</formula>
    </cfRule>
  </conditionalFormatting>
  <conditionalFormatting sqref="B22">
    <cfRule type="containsText" dxfId="2414" priority="96" operator="containsText" text="ja">
      <formula>NOT(ISERROR(SEARCH("ja",B22)))</formula>
    </cfRule>
  </conditionalFormatting>
  <conditionalFormatting sqref="B28">
    <cfRule type="cellIs" dxfId="2413" priority="28" operator="greaterThan">
      <formula>0.9</formula>
    </cfRule>
    <cfRule type="cellIs" dxfId="2412" priority="27" operator="lessThan">
      <formula>0.79</formula>
    </cfRule>
    <cfRule type="cellIs" dxfId="2411" priority="29" operator="greaterThan">
      <formula>0.79</formula>
    </cfRule>
  </conditionalFormatting>
  <conditionalFormatting sqref="B29">
    <cfRule type="containsText" dxfId="2410" priority="18" operator="containsText" text="For lite">
      <formula>NOT(ISERROR(SEARCH("For lite",B29)))</formula>
    </cfRule>
    <cfRule type="containsText" dxfId="2409" priority="19" operator="containsText" text="Mangelfull">
      <formula>NOT(ISERROR(SEARCH("Mangelfull",B29)))</formula>
    </cfRule>
    <cfRule type="containsText" dxfId="2408" priority="20" operator="containsText" text="Tilstrekkelig">
      <formula>NOT(ISERROR(SEARCH("Tilstrekkelig",B29)))</formula>
    </cfRule>
    <cfRule type="containsText" dxfId="2407" priority="21" operator="containsText" text="God">
      <formula>NOT(ISERROR(SEARCH("God",B29)))</formula>
    </cfRule>
  </conditionalFormatting>
  <conditionalFormatting sqref="B33:B41 B77:B90">
    <cfRule type="containsText" dxfId="2406" priority="103" operator="containsText" text="EG2">
      <formula>NOT(ISERROR(SEARCH("EG2",B33)))</formula>
    </cfRule>
    <cfRule type="containsText" dxfId="2405" priority="104" operator="containsText" text="EG1">
      <formula>NOT(ISERROR(SEARCH("EG1",B33)))</formula>
    </cfRule>
    <cfRule type="containsText" dxfId="2404" priority="105" operator="containsText" text="EG0">
      <formula>NOT(ISERROR(SEARCH("EG0",B33)))</formula>
    </cfRule>
  </conditionalFormatting>
  <conditionalFormatting sqref="B77:B90 B33:B41">
    <cfRule type="containsText" dxfId="2403" priority="102" operator="containsText" text="EG3">
      <formula>NOT(ISERROR(SEARCH("EG3",B33)))</formula>
    </cfRule>
  </conditionalFormatting>
  <conditionalFormatting sqref="L2">
    <cfRule type="containsText" dxfId="2402" priority="88" operator="containsText" text="TG2">
      <formula>NOT(ISERROR(SEARCH("TG2",L2)))</formula>
    </cfRule>
    <cfRule type="containsText" dxfId="2401" priority="89" operator="containsText" text="TG1">
      <formula>NOT(ISERROR(SEARCH("TG1",L2)))</formula>
    </cfRule>
    <cfRule type="containsText" dxfId="2400" priority="86" operator="containsText" text="Ja">
      <formula>NOT(ISERROR(SEARCH("Ja",L2)))</formula>
    </cfRule>
    <cfRule type="containsText" dxfId="2399" priority="87" operator="containsText" text="TG3">
      <formula>NOT(ISERROR(SEARCH("TG3",L2)))</formula>
    </cfRule>
    <cfRule type="containsText" dxfId="2398" priority="85" operator="containsText" text="ja">
      <formula>NOT(ISERROR(SEARCH("ja",L2)))</formula>
    </cfRule>
    <cfRule type="containsText" dxfId="2397" priority="91" operator="containsText" text="TG0">
      <formula>NOT(ISERROR(SEARCH("TG0",L2)))</formula>
    </cfRule>
    <cfRule type="containsText" dxfId="2396" priority="90" operator="containsText" text="TG0">
      <formula>NOT(ISERROR(SEARCH("TG0",L2)))</formula>
    </cfRule>
  </conditionalFormatting>
  <conditionalFormatting sqref="M2 O2:P2">
    <cfRule type="containsText" dxfId="2395" priority="110" operator="containsText" text="EG2">
      <formula>NOT(ISERROR(SEARCH("EG2",M2)))</formula>
    </cfRule>
    <cfRule type="containsText" dxfId="2394" priority="111" operator="containsText" text="EG1">
      <formula>NOT(ISERROR(SEARCH("EG1",M2)))</formula>
    </cfRule>
    <cfRule type="containsText" dxfId="2393" priority="112" operator="containsText" text="EG0">
      <formula>NOT(ISERROR(SEARCH("EG0",M2)))</formula>
    </cfRule>
    <cfRule type="containsText" dxfId="2392" priority="109" operator="containsText" text="EG3">
      <formula>NOT(ISERROR(SEARCH("EG3",M2)))</formula>
    </cfRule>
  </conditionalFormatting>
  <conditionalFormatting sqref="N2">
    <cfRule type="containsText" dxfId="2391" priority="82" operator="containsText" text="TG1">
      <formula>NOT(ISERROR(SEARCH("TG1",N2)))</formula>
    </cfRule>
    <cfRule type="containsText" dxfId="2390" priority="79" operator="containsText" text="Ja">
      <formula>NOT(ISERROR(SEARCH("Ja",N2)))</formula>
    </cfRule>
    <cfRule type="containsText" dxfId="2389" priority="80" operator="containsText" text="TG3">
      <formula>NOT(ISERROR(SEARCH("TG3",N2)))</formula>
    </cfRule>
    <cfRule type="containsText" dxfId="2388" priority="81" operator="containsText" text="TG2">
      <formula>NOT(ISERROR(SEARCH("TG2",N2)))</formula>
    </cfRule>
    <cfRule type="containsText" dxfId="2387" priority="84" operator="containsText" text="TG0">
      <formula>NOT(ISERROR(SEARCH("TG0",N2)))</formula>
    </cfRule>
    <cfRule type="containsText" dxfId="2386" priority="83" operator="containsText" text="TG0">
      <formula>NOT(ISERROR(SEARCH("TG0",N2)))</formula>
    </cfRule>
  </conditionalFormatting>
  <conditionalFormatting sqref="Q2">
    <cfRule type="cellIs" dxfId="2385" priority="73" operator="greaterThan">
      <formula>0.79</formula>
    </cfRule>
    <cfRule type="cellIs" dxfId="2384" priority="72" operator="greaterThan">
      <formula>0.9</formula>
    </cfRule>
    <cfRule type="cellIs" dxfId="2383" priority="71" operator="lessThan">
      <formula>0.79</formula>
    </cfRule>
  </conditionalFormatting>
  <conditionalFormatting sqref="R2">
    <cfRule type="containsText" dxfId="2382" priority="70" operator="containsText" text="God">
      <formula>NOT(ISERROR(SEARCH("God",R2)))</formula>
    </cfRule>
    <cfRule type="containsText" dxfId="2381" priority="69" operator="containsText" text="Tilstrekkelig">
      <formula>NOT(ISERROR(SEARCH("Tilstrekkelig",R2)))</formula>
    </cfRule>
    <cfRule type="containsText" dxfId="2380" priority="67" operator="containsText" text="For lite">
      <formula>NOT(ISERROR(SEARCH("For lite",R2)))</formula>
    </cfRule>
    <cfRule type="containsText" dxfId="2379" priority="68" operator="containsText" text="Mangelfull">
      <formula>NOT(ISERROR(SEARCH("Mangelfull",R2)))</formula>
    </cfRule>
  </conditionalFormatting>
  <conditionalFormatting sqref="U2:AC2">
    <cfRule type="containsText" dxfId="2378" priority="62" operator="containsText" text="EG3">
      <formula>NOT(ISERROR(SEARCH("EG3",U2)))</formula>
    </cfRule>
    <cfRule type="containsText" dxfId="2377" priority="63" operator="containsText" text="EG2">
      <formula>NOT(ISERROR(SEARCH("EG2",U2)))</formula>
    </cfRule>
    <cfRule type="containsText" dxfId="2376" priority="64" operator="containsText" text="EG1">
      <formula>NOT(ISERROR(SEARCH("EG1",U2)))</formula>
    </cfRule>
    <cfRule type="containsText" dxfId="2375" priority="65" operator="containsText" text="EG0">
      <formula>NOT(ISERROR(SEARCH("EG0",U2)))</formula>
    </cfRule>
  </conditionalFormatting>
  <conditionalFormatting sqref="AD2:CB2">
    <cfRule type="containsText" dxfId="2374" priority="35" operator="containsText" text="TG3">
      <formula>NOT(ISERROR(SEARCH("TG3",AD2)))</formula>
    </cfRule>
    <cfRule type="containsText" dxfId="2373" priority="36" operator="containsText" text="TG2">
      <formula>NOT(ISERROR(SEARCH("TG2",AD2)))</formula>
    </cfRule>
    <cfRule type="containsText" dxfId="2372" priority="37" operator="containsText" text="TG1">
      <formula>NOT(ISERROR(SEARCH("TG1",AD2)))</formula>
    </cfRule>
    <cfRule type="containsText" dxfId="2371" priority="38" operator="containsText" text="TG0">
      <formula>NOT(ISERROR(SEARCH("TG0",AD2)))</formula>
    </cfRule>
  </conditionalFormatting>
  <conditionalFormatting sqref="BX2:CB2">
    <cfRule type="containsText" dxfId="2370" priority="34" operator="containsText" text="Ja">
      <formula>NOT(ISERROR(SEARCH("Ja",BX2)))</formula>
    </cfRule>
    <cfRule type="containsText" dxfId="2369" priority="33" operator="containsText" text="ja">
      <formula>NOT(ISERROR(SEARCH("ja",BX2)))</formula>
    </cfRule>
  </conditionalFormatting>
  <hyperlinks>
    <hyperlink ref="C14" r:id="rId1" xr:uid="{0499C205-D257-4188-82AF-306F2D0A7546}"/>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17" operator="containsText" id="{A29FCA47-4347-4173-8BEC-DEB8B658F678}">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66" operator="containsText" id="{6B97DF4D-5D0D-4428-8F9E-B2C6D9D8A261}">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E17B3C23-2DF7-48A5-944F-E268902400D7}">
          <x14:formula1>
            <xm:f>Evalueringsmatrise_grunnlag!$A$9:$A$13</xm:f>
          </x14:formula1>
          <xm:sqref>B33:B41</xm:sqref>
        </x14:dataValidation>
        <x14:dataValidation type="list" allowBlank="1" showInputMessage="1" showErrorMessage="1" xr:uid="{1AFE0F63-B558-4F92-B160-533A19F8F72A}">
          <x14:formula1>
            <xm:f>Evalueringsmatrise_grunnlag!$A$27:$A$28</xm:f>
          </x14:formula1>
          <xm:sqref>B24 B68 B76</xm:sqref>
        </x14:dataValidation>
        <x14:dataValidation type="list" allowBlank="1" showInputMessage="1" showErrorMessage="1" xr:uid="{5DA7113C-561F-4BFF-9040-CF931B5E50E1}">
          <x14:formula1>
            <xm:f>Evalueringsmatrise_grunnlag!$A$2:$A$6</xm:f>
          </x14:formula1>
          <xm:sqref>B43:B67 B69:B75 B77:B90</xm:sqref>
        </x14:dataValidation>
        <x14:dataValidation type="list" allowBlank="1" showInputMessage="1" showErrorMessage="1" xr:uid="{25F79194-30BF-4A02-A7F9-91B0AC3570A6}">
          <x14:formula1>
            <xm:f>Evalueringsmatrise_grunnlag!$A$21:$A$24</xm:f>
          </x14:formula1>
          <xm:sqref>B29</xm:sqref>
        </x14:dataValidation>
        <x14:dataValidation type="list" allowBlank="1" showInputMessage="1" showErrorMessage="1" xr:uid="{D357AD5F-DC29-4D93-AEAE-BB661299851D}">
          <x14:formula1>
            <xm:f>Evalueringsmatrise_grunnlag!$E$13:$E$17</xm:f>
          </x14:formula1>
          <xm:sqref>B22</xm:sqref>
        </x14:dataValidation>
        <x14:dataValidation type="list" allowBlank="1" showInputMessage="1" showErrorMessage="1" xr:uid="{DC1362FA-0A94-4B9E-9137-8BD8B19545E2}">
          <x14:formula1>
            <xm:f>Evalueringsmatrise_grunnlag!$E$2:$E$4</xm:f>
          </x14:formula1>
          <xm:sqref>B31</xm:sqref>
        </x14:dataValidation>
        <x14:dataValidation type="list" allowBlank="1" showInputMessage="1" showErrorMessage="1" xr:uid="{D66AAD68-751A-4BDB-A9A9-952553B8DF70}">
          <x14:formula1>
            <xm:f>Evalueringsmatrise_grunnlag!$E$7:$E$10</xm:f>
          </x14:formula1>
          <xm:sqref>B23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B922-9452-4381-87A4-7D553F6BF66E}">
  <sheetPr>
    <tabColor theme="5" tint="0.79998168889431442"/>
    <pageSetUpPr fitToPage="1"/>
  </sheetPr>
  <dimension ref="A1:CC93"/>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Finsland skole</v>
      </c>
      <c r="B2" s="65" t="str">
        <f>$B$12</f>
        <v>1.-10. trinn</v>
      </c>
      <c r="C2" s="22">
        <f>$B$13</f>
        <v>150</v>
      </c>
      <c r="D2" s="22">
        <f>$B$14</f>
        <v>0</v>
      </c>
      <c r="E2" s="22">
        <f>$B$15</f>
        <v>3576</v>
      </c>
      <c r="F2" s="66">
        <f>$B$16</f>
        <v>13015</v>
      </c>
      <c r="G2" s="66">
        <f>$B$17</f>
        <v>12949</v>
      </c>
      <c r="H2" s="66">
        <f>$B$18</f>
        <v>8449</v>
      </c>
      <c r="I2" s="66">
        <f>$B$19</f>
        <v>4500</v>
      </c>
      <c r="J2" s="66">
        <f>$B$20</f>
        <v>1962</v>
      </c>
      <c r="K2" s="22">
        <f>$B$21</f>
        <v>2018</v>
      </c>
      <c r="L2" s="32" t="str">
        <f>$B$22</f>
        <v>Nei</v>
      </c>
      <c r="M2" s="32" t="str">
        <f>$B$23</f>
        <v>B</v>
      </c>
      <c r="N2" s="32" t="str">
        <f>$B$24</f>
        <v>Nei</v>
      </c>
      <c r="O2" s="33">
        <f>$B$26</f>
        <v>202.5</v>
      </c>
      <c r="P2" s="32">
        <f>$B$27</f>
        <v>225</v>
      </c>
      <c r="Q2" s="21">
        <f>$B$28</f>
        <v>0.66666666666666663</v>
      </c>
      <c r="R2" s="61" t="str">
        <f>$B$29</f>
        <v>God</v>
      </c>
      <c r="S2" s="22">
        <f>$B$30</f>
        <v>86.326666666666668</v>
      </c>
      <c r="T2" s="32" t="str">
        <f>$B$31</f>
        <v>→</v>
      </c>
      <c r="U2" s="17" t="str">
        <f>$B$33</f>
        <v>EG1</v>
      </c>
      <c r="V2" s="17" t="str">
        <f>$B$34</f>
        <v>EG1</v>
      </c>
      <c r="W2" s="17" t="str">
        <f>$B$35</f>
        <v>EG1</v>
      </c>
      <c r="X2" s="17" t="str">
        <f>$B$36</f>
        <v>EG1</v>
      </c>
      <c r="Y2" s="17" t="str">
        <f>$B$37</f>
        <v>EG0</v>
      </c>
      <c r="Z2" s="17" t="str">
        <f>$B$38</f>
        <v>EG0</v>
      </c>
      <c r="AA2" s="17" t="str">
        <f>$B$39</f>
        <v>EG0</v>
      </c>
      <c r="AB2" s="17" t="str">
        <f>$B$40</f>
        <v>EG1</v>
      </c>
      <c r="AC2" s="17" t="str">
        <f>$B$41</f>
        <v>EG1</v>
      </c>
      <c r="AD2" s="17" t="str">
        <f>$B$43</f>
        <v>TG2</v>
      </c>
      <c r="AE2" s="17" t="str">
        <f>$B$44</f>
        <v>TG1</v>
      </c>
      <c r="AF2" s="17" t="str">
        <f>$B$45</f>
        <v>TG2</v>
      </c>
      <c r="AG2" s="17" t="str">
        <f>$B$46</f>
        <v>TG2</v>
      </c>
      <c r="AH2" s="17" t="str">
        <f>$B$47</f>
        <v>TG2</v>
      </c>
      <c r="AI2" s="17" t="str">
        <f>$B$48</f>
        <v>TG1</v>
      </c>
      <c r="AJ2" s="17" t="str">
        <f>$B$49</f>
        <v>TG1</v>
      </c>
      <c r="AK2" s="17" t="str">
        <f>$B$50</f>
        <v>TG2</v>
      </c>
      <c r="AL2" s="17" t="str">
        <f>$B$51</f>
        <v>TG1</v>
      </c>
      <c r="AM2" s="17" t="str">
        <f>$B$52</f>
        <v>TG2</v>
      </c>
      <c r="AN2" s="17" t="str">
        <f>$B$53</f>
        <v>TG2</v>
      </c>
      <c r="AO2" s="17" t="str">
        <f>$B$54</f>
        <v>-</v>
      </c>
      <c r="AP2" s="17" t="str">
        <f>$B$55</f>
        <v>TG2</v>
      </c>
      <c r="AQ2" s="17" t="str">
        <f>$B$56</f>
        <v>TG1</v>
      </c>
      <c r="AR2" s="17" t="str">
        <f>$B$57</f>
        <v>TG1</v>
      </c>
      <c r="AS2" s="17" t="str">
        <f>$B$58</f>
        <v>TG1</v>
      </c>
      <c r="AT2" s="17" t="str">
        <f>$B$59</f>
        <v>TG1</v>
      </c>
      <c r="AU2" s="17" t="str">
        <f>$B$60</f>
        <v>TG2</v>
      </c>
      <c r="AV2" s="17" t="str">
        <f>$B$61</f>
        <v>TG1</v>
      </c>
      <c r="AW2" s="17" t="str">
        <f>$B$62</f>
        <v>TG1</v>
      </c>
      <c r="AX2" s="17" t="str">
        <f>$B$63</f>
        <v>TG2</v>
      </c>
      <c r="AY2" s="17" t="str">
        <f>$B$64</f>
        <v>TG1</v>
      </c>
      <c r="AZ2" s="17" t="str">
        <f>$B$65</f>
        <v>TG1</v>
      </c>
      <c r="BA2" s="17" t="str">
        <f>$B$66</f>
        <v>-</v>
      </c>
      <c r="BB2" s="17" t="str">
        <f>$B$67</f>
        <v>TG2</v>
      </c>
      <c r="BC2" s="17" t="str">
        <f>$B$69</f>
        <v>TG3</v>
      </c>
      <c r="BD2" s="17" t="str">
        <f>$B$70</f>
        <v>TG3</v>
      </c>
      <c r="BE2" s="17" t="str">
        <f>$B$71</f>
        <v>TG2</v>
      </c>
      <c r="BF2" s="17" t="str">
        <f>$B$72</f>
        <v>TG3</v>
      </c>
      <c r="BG2" s="17" t="str">
        <f>$B$73</f>
        <v>TG3</v>
      </c>
      <c r="BH2" s="17" t="str">
        <f>$B$74</f>
        <v>TG1</v>
      </c>
      <c r="BI2" s="17" t="str">
        <f>$B$75</f>
        <v>TG1</v>
      </c>
      <c r="BJ2" s="17" t="str">
        <f>$B$77</f>
        <v>TG2</v>
      </c>
      <c r="BK2" s="17" t="str">
        <f>$B$78</f>
        <v>-</v>
      </c>
      <c r="BL2" s="17" t="str">
        <f>$B$79</f>
        <v>TG3</v>
      </c>
      <c r="BM2" s="17" t="str">
        <f>$B$80</f>
        <v>TG1</v>
      </c>
      <c r="BN2" s="17" t="str">
        <f>$B$81</f>
        <v>TG2</v>
      </c>
      <c r="BO2" s="17" t="str">
        <f>$B$82</f>
        <v>TG2</v>
      </c>
      <c r="BP2" s="17" t="str">
        <f>$B$83</f>
        <v>TG3</v>
      </c>
      <c r="BQ2" s="17" t="str">
        <f>$B$84</f>
        <v>TG1</v>
      </c>
      <c r="BR2" s="17" t="str">
        <f>$B$85</f>
        <v>TG3</v>
      </c>
      <c r="BS2" s="17" t="str">
        <f>$B$86</f>
        <v>TG3</v>
      </c>
      <c r="BT2" s="17" t="str">
        <f>$B$87</f>
        <v>TG3</v>
      </c>
      <c r="BU2" s="17" t="str">
        <f>$B$88</f>
        <v>TG3</v>
      </c>
      <c r="BV2" s="17" t="str">
        <f>$B$89</f>
        <v>-</v>
      </c>
      <c r="BW2" s="17" t="str">
        <f>$B$90</f>
        <v>TG2</v>
      </c>
      <c r="BX2" s="17" t="e">
        <f>#REF!</f>
        <v>#REF!</v>
      </c>
      <c r="BY2" s="17" t="e">
        <f>#REF!</f>
        <v>#REF!</v>
      </c>
      <c r="BZ2" s="17" t="e">
        <f>#REF!</f>
        <v>#REF!</v>
      </c>
      <c r="CA2" s="17" t="e">
        <f>#REF!</f>
        <v>#REF!</v>
      </c>
      <c r="CB2" s="17" t="e">
        <f>#REF!</f>
        <v>#REF!</v>
      </c>
      <c r="CC2" s="97">
        <f>D48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336</v>
      </c>
      <c r="B11" s="9" t="s">
        <v>303</v>
      </c>
      <c r="C11" s="9" t="s">
        <v>304</v>
      </c>
      <c r="AV11" s="1"/>
      <c r="AW11" s="1"/>
    </row>
    <row r="12" spans="1:81" ht="15.75" x14ac:dyDescent="0.25">
      <c r="A12" s="51" t="s">
        <v>247</v>
      </c>
      <c r="B12" s="34" t="s">
        <v>337</v>
      </c>
      <c r="C12" s="51"/>
      <c r="D12" s="10"/>
      <c r="E12" s="10"/>
      <c r="F12" s="10"/>
      <c r="G12" s="10"/>
      <c r="H12" s="10"/>
      <c r="I12" s="10"/>
      <c r="J12" s="10"/>
      <c r="K12" s="10"/>
      <c r="L12" s="10"/>
      <c r="M12" s="10"/>
      <c r="N12" s="10"/>
      <c r="O12" s="10"/>
      <c r="P12" s="10"/>
      <c r="Q12" s="10"/>
      <c r="R12" s="10"/>
      <c r="S12" s="10"/>
      <c r="T12" s="10"/>
      <c r="U12" s="10"/>
      <c r="V12" s="10"/>
      <c r="W12" s="10"/>
      <c r="X12" s="10"/>
      <c r="Y12" s="10"/>
      <c r="Z12" s="10"/>
      <c r="BC12" s="10"/>
      <c r="BD12" s="10"/>
    </row>
    <row r="13" spans="1:81" ht="15.75" x14ac:dyDescent="0.25">
      <c r="A13" s="51" t="s">
        <v>248</v>
      </c>
      <c r="B13" s="19">
        <v>150</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81" ht="30" x14ac:dyDescent="0.25">
      <c r="A14" s="51" t="s">
        <v>249</v>
      </c>
      <c r="B14" s="28"/>
      <c r="C14" s="71" t="s">
        <v>338</v>
      </c>
      <c r="D14" s="10"/>
      <c r="E14" s="10"/>
      <c r="F14" s="10"/>
      <c r="G14" s="10"/>
      <c r="H14" s="10"/>
      <c r="I14" s="10"/>
      <c r="J14" s="10"/>
      <c r="K14" s="10"/>
      <c r="L14" s="10"/>
      <c r="M14" s="10"/>
      <c r="N14" s="10"/>
      <c r="Q14" s="10"/>
    </row>
    <row r="15" spans="1:81" ht="15" x14ac:dyDescent="0.2">
      <c r="A15" s="51" t="s">
        <v>250</v>
      </c>
      <c r="B15" s="17">
        <v>3576</v>
      </c>
      <c r="C15" s="51"/>
      <c r="F15" s="1"/>
      <c r="G15" s="1"/>
    </row>
    <row r="16" spans="1:81" ht="15" x14ac:dyDescent="0.2">
      <c r="A16" s="51" t="s">
        <v>251</v>
      </c>
      <c r="B16" s="17">
        <v>13015</v>
      </c>
      <c r="C16" s="51"/>
      <c r="F16" s="1"/>
      <c r="G16" s="1"/>
    </row>
    <row r="17" spans="1:17" ht="15" x14ac:dyDescent="0.2">
      <c r="A17" s="51" t="s">
        <v>252</v>
      </c>
      <c r="B17" s="63">
        <f>$B$18+$B$19</f>
        <v>12949</v>
      </c>
      <c r="C17" s="51"/>
      <c r="F17" s="1"/>
      <c r="G17" s="1"/>
    </row>
    <row r="18" spans="1:17" ht="15" hidden="1" outlineLevel="2" x14ac:dyDescent="0.2">
      <c r="A18" s="49" t="s">
        <v>253</v>
      </c>
      <c r="B18" s="17">
        <v>8449</v>
      </c>
      <c r="C18" s="52"/>
      <c r="F18" s="1"/>
      <c r="G18" s="1"/>
    </row>
    <row r="19" spans="1:17" ht="15" hidden="1" outlineLevel="2" x14ac:dyDescent="0.2">
      <c r="A19" s="49" t="s">
        <v>254</v>
      </c>
      <c r="B19" s="17">
        <v>4500</v>
      </c>
      <c r="C19" s="52" t="s">
        <v>339</v>
      </c>
      <c r="F19" s="1"/>
      <c r="G19" s="1"/>
    </row>
    <row r="20" spans="1:17" ht="30" collapsed="1" x14ac:dyDescent="0.2">
      <c r="A20" s="51" t="s">
        <v>255</v>
      </c>
      <c r="B20" s="17">
        <v>1962</v>
      </c>
      <c r="C20" s="51" t="s">
        <v>340</v>
      </c>
      <c r="F20" s="1"/>
      <c r="G20" s="1"/>
    </row>
    <row r="21" spans="1:17" ht="15" x14ac:dyDescent="0.2">
      <c r="A21" s="51" t="s">
        <v>256</v>
      </c>
      <c r="B21" s="68">
        <v>2018</v>
      </c>
      <c r="C21" s="51"/>
      <c r="F21" s="1"/>
      <c r="G21" s="1"/>
    </row>
    <row r="22" spans="1:17" ht="15" x14ac:dyDescent="0.2">
      <c r="A22" s="51" t="s">
        <v>257</v>
      </c>
      <c r="B22" s="17" t="s">
        <v>30</v>
      </c>
      <c r="C22" s="51"/>
      <c r="F22" s="1"/>
      <c r="G22" s="1"/>
    </row>
    <row r="23" spans="1:17" ht="32.1" customHeight="1" x14ac:dyDescent="0.2">
      <c r="A23" s="51" t="s">
        <v>258</v>
      </c>
      <c r="B23" s="17" t="s">
        <v>18</v>
      </c>
      <c r="C23" s="51" t="str">
        <f>IF(Finsland!B23=Evalueringsmatrise_grunnlag!E7,"Vedlikehold og utskifting ved A-bygg er allerede finansiert ifm. vedlikeholdsstrategien og midler er allokert hos Eiendom."," ")</f>
        <v xml:space="preserve"> </v>
      </c>
      <c r="F23" s="1"/>
      <c r="G23" s="1"/>
    </row>
    <row r="24" spans="1:17" ht="15" x14ac:dyDescent="0.2">
      <c r="A24" s="51" t="s">
        <v>259</v>
      </c>
      <c r="B24" s="17" t="s">
        <v>30</v>
      </c>
      <c r="C24" s="51"/>
      <c r="F24" s="1"/>
      <c r="G24" s="1"/>
    </row>
    <row r="25" spans="1:17" ht="27" customHeight="1" x14ac:dyDescent="0.25">
      <c r="A25" s="62" t="s">
        <v>309</v>
      </c>
      <c r="B25" s="38"/>
      <c r="C25" s="39"/>
      <c r="F25" s="1"/>
      <c r="G25" s="1"/>
    </row>
    <row r="26" spans="1:17" ht="30" hidden="1" outlineLevel="2" x14ac:dyDescent="0.25">
      <c r="A26" s="49" t="s">
        <v>310</v>
      </c>
      <c r="B26" s="22">
        <f>B27*0.9</f>
        <v>202.5</v>
      </c>
      <c r="C26" s="52"/>
      <c r="D26" s="10"/>
      <c r="E26" s="10"/>
      <c r="F26" s="10"/>
      <c r="G26" s="10"/>
      <c r="H26" s="10"/>
      <c r="I26" s="10"/>
      <c r="J26" s="10"/>
      <c r="K26" s="10"/>
      <c r="L26" s="10"/>
      <c r="M26" s="10"/>
      <c r="N26" s="10"/>
      <c r="Q26" s="10"/>
    </row>
    <row r="27" spans="1:17" ht="30" hidden="1" outlineLevel="2" x14ac:dyDescent="0.25">
      <c r="A27" s="49" t="s">
        <v>311</v>
      </c>
      <c r="B27" s="19">
        <v>225</v>
      </c>
      <c r="C27" s="52"/>
      <c r="D27" s="10"/>
      <c r="E27" s="10"/>
      <c r="F27" s="10"/>
      <c r="G27" s="10"/>
      <c r="H27" s="10"/>
      <c r="I27" s="10"/>
      <c r="J27" s="10"/>
      <c r="K27" s="10"/>
      <c r="L27" s="10"/>
      <c r="M27" s="10"/>
      <c r="N27" s="10"/>
      <c r="Q27" s="10"/>
    </row>
    <row r="28" spans="1:17" ht="15" collapsed="1" x14ac:dyDescent="0.25">
      <c r="A28" s="50" t="s">
        <v>290</v>
      </c>
      <c r="B28" s="21">
        <f>B13/B27</f>
        <v>0.66666666666666663</v>
      </c>
      <c r="C28" s="51"/>
      <c r="F28" s="1"/>
      <c r="G28" s="1"/>
    </row>
    <row r="29" spans="1:17" ht="15" x14ac:dyDescent="0.2">
      <c r="A29" s="50" t="s">
        <v>263</v>
      </c>
      <c r="B29" s="67" t="s">
        <v>39</v>
      </c>
      <c r="C29" s="51"/>
      <c r="F29" s="1"/>
      <c r="G29" s="1"/>
    </row>
    <row r="30" spans="1:17" ht="30" hidden="1" outlineLevel="2" x14ac:dyDescent="0.25">
      <c r="A30" s="49" t="s">
        <v>264</v>
      </c>
      <c r="B30" s="22">
        <f>$B$17/$B$13</f>
        <v>86.326666666666668</v>
      </c>
      <c r="C30" s="52"/>
      <c r="D30" s="10"/>
      <c r="E30" s="10"/>
      <c r="F30" s="10"/>
      <c r="G30" s="10"/>
      <c r="H30" s="10"/>
      <c r="I30" s="10"/>
      <c r="J30" s="10"/>
      <c r="K30" s="10"/>
      <c r="L30" s="10"/>
      <c r="M30" s="10"/>
      <c r="N30" s="10"/>
      <c r="Q30" s="10"/>
    </row>
    <row r="31" spans="1:17" ht="15" collapsed="1" x14ac:dyDescent="0.2">
      <c r="A31" s="50" t="s">
        <v>291</v>
      </c>
      <c r="B31" s="30" t="s">
        <v>7</v>
      </c>
      <c r="C31" s="51" t="s">
        <v>341</v>
      </c>
      <c r="F31" s="1"/>
      <c r="G31" s="1"/>
    </row>
    <row r="32" spans="1:17" ht="27" customHeight="1" x14ac:dyDescent="0.25">
      <c r="A32" s="62" t="s">
        <v>313</v>
      </c>
      <c r="B32" s="38" t="s">
        <v>313</v>
      </c>
      <c r="C32" s="39" t="s">
        <v>313</v>
      </c>
      <c r="F32" s="1"/>
      <c r="G32" s="1"/>
    </row>
    <row r="33" spans="1:7" ht="15.75" hidden="1" outlineLevel="1" x14ac:dyDescent="0.2">
      <c r="A33" s="50" t="s">
        <v>51</v>
      </c>
      <c r="B33" s="53" t="s">
        <v>23</v>
      </c>
      <c r="C33" s="51"/>
      <c r="F33" s="1"/>
      <c r="G33" s="1"/>
    </row>
    <row r="34" spans="1:7" ht="15" hidden="1" outlineLevel="2" x14ac:dyDescent="0.2">
      <c r="A34" s="49" t="s">
        <v>56</v>
      </c>
      <c r="B34" s="17" t="s">
        <v>23</v>
      </c>
      <c r="C34" s="52"/>
      <c r="F34" s="1"/>
      <c r="G34" s="1"/>
    </row>
    <row r="35" spans="1:7" ht="30" hidden="1" outlineLevel="2" x14ac:dyDescent="0.2">
      <c r="A35" s="49" t="s">
        <v>268</v>
      </c>
      <c r="B35" s="17" t="s">
        <v>23</v>
      </c>
      <c r="C35" s="52"/>
      <c r="F35" s="1"/>
      <c r="G35" s="1"/>
    </row>
    <row r="36" spans="1:7" ht="29.45" hidden="1" customHeight="1" outlineLevel="2" x14ac:dyDescent="0.2">
      <c r="A36" s="49" t="s">
        <v>269</v>
      </c>
      <c r="B36" s="17" t="s">
        <v>23</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23</v>
      </c>
      <c r="C40" s="51"/>
      <c r="F40" s="1"/>
      <c r="G40" s="1"/>
    </row>
    <row r="41" spans="1:7" ht="18.75" collapsed="1" x14ac:dyDescent="0.2">
      <c r="A41" s="50" t="s">
        <v>272</v>
      </c>
      <c r="B41" s="54" t="s">
        <v>23</v>
      </c>
      <c r="C41" s="51"/>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8</v>
      </c>
      <c r="C44" s="52"/>
      <c r="F44" s="1"/>
      <c r="G44" s="1"/>
    </row>
    <row r="45" spans="1:7" ht="15" hidden="1" outlineLevel="2" x14ac:dyDescent="0.2">
      <c r="A45" s="49" t="s">
        <v>105</v>
      </c>
      <c r="B45" s="17" t="s">
        <v>11</v>
      </c>
      <c r="C45" s="52"/>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11</v>
      </c>
      <c r="C50" s="52"/>
      <c r="F50" s="1"/>
      <c r="G50" s="1"/>
    </row>
    <row r="51" spans="1:7" ht="15" hidden="1" outlineLevel="2" x14ac:dyDescent="0.2">
      <c r="A51" s="49" t="s">
        <v>127</v>
      </c>
      <c r="B51" s="17" t="s">
        <v>8</v>
      </c>
      <c r="C51" s="52"/>
      <c r="F51" s="1"/>
      <c r="G51" s="1"/>
    </row>
    <row r="52" spans="1:7" ht="15.75" hidden="1" outlineLevel="1" x14ac:dyDescent="0.2">
      <c r="A52" s="50" t="s">
        <v>273</v>
      </c>
      <c r="B52" s="53" t="s">
        <v>11</v>
      </c>
      <c r="C52" s="51"/>
      <c r="F52" s="1"/>
      <c r="G52" s="1"/>
    </row>
    <row r="53" spans="1:7" ht="15" hidden="1" outlineLevel="2" x14ac:dyDescent="0.2">
      <c r="A53" s="49" t="s">
        <v>132</v>
      </c>
      <c r="B53" s="17" t="s">
        <v>11</v>
      </c>
      <c r="C53" s="52"/>
      <c r="F53" s="1"/>
      <c r="G53" s="1"/>
    </row>
    <row r="54" spans="1:7" ht="15" hidden="1" outlineLevel="2" x14ac:dyDescent="0.2">
      <c r="A54" s="49" t="s">
        <v>137</v>
      </c>
      <c r="B54" s="17" t="s">
        <v>2</v>
      </c>
      <c r="C54" s="52"/>
      <c r="F54" s="1"/>
      <c r="G54" s="1"/>
    </row>
    <row r="55" spans="1:7" ht="15" hidden="1" outlineLevel="2" x14ac:dyDescent="0.2">
      <c r="A55" s="49" t="s">
        <v>142</v>
      </c>
      <c r="B55" s="17" t="s">
        <v>11</v>
      </c>
      <c r="C55" s="52"/>
      <c r="F55" s="1"/>
      <c r="G55" s="1"/>
    </row>
    <row r="56" spans="1:7" ht="15" hidden="1" outlineLevel="2" x14ac:dyDescent="0.2">
      <c r="A56" s="49" t="s">
        <v>274</v>
      </c>
      <c r="B56" s="17" t="s">
        <v>8</v>
      </c>
      <c r="C56" s="52"/>
      <c r="F56" s="1"/>
      <c r="G56" s="1"/>
    </row>
    <row r="57" spans="1:7" ht="15.75" hidden="1" outlineLevel="1" x14ac:dyDescent="0.2">
      <c r="A57" s="50" t="s">
        <v>275</v>
      </c>
      <c r="B57" s="53" t="s">
        <v>8</v>
      </c>
      <c r="C57" s="51"/>
      <c r="F57" s="1"/>
      <c r="G57" s="1"/>
    </row>
    <row r="58" spans="1:7" ht="15" hidden="1" outlineLevel="2" x14ac:dyDescent="0.2">
      <c r="A58" s="49" t="s">
        <v>276</v>
      </c>
      <c r="B58" s="17" t="s">
        <v>8</v>
      </c>
      <c r="C58" s="52"/>
      <c r="F58" s="1"/>
      <c r="G58" s="1"/>
    </row>
    <row r="59" spans="1:7" ht="15" hidden="1" outlineLevel="2" x14ac:dyDescent="0.2">
      <c r="A59" s="49" t="s">
        <v>158</v>
      </c>
      <c r="B59" s="17" t="s">
        <v>8</v>
      </c>
      <c r="C59" s="52"/>
      <c r="F59" s="1"/>
      <c r="G59" s="1"/>
    </row>
    <row r="60" spans="1:7" ht="15" hidden="1" outlineLevel="2" x14ac:dyDescent="0.2">
      <c r="A60" s="49" t="s">
        <v>163</v>
      </c>
      <c r="B60" s="17" t="s">
        <v>11</v>
      </c>
      <c r="C60" s="52"/>
      <c r="F60" s="1"/>
      <c r="G60" s="1"/>
    </row>
    <row r="61" spans="1:7" ht="15" hidden="1" outlineLevel="2" x14ac:dyDescent="0.2">
      <c r="A61" s="49" t="s">
        <v>277</v>
      </c>
      <c r="B61" s="17" t="s">
        <v>8</v>
      </c>
      <c r="C61" s="52"/>
      <c r="F61" s="1"/>
      <c r="G61" s="1"/>
    </row>
    <row r="62" spans="1:7" ht="15" hidden="1" outlineLevel="2" x14ac:dyDescent="0.2">
      <c r="A62" s="49" t="s">
        <v>278</v>
      </c>
      <c r="B62" s="17" t="s">
        <v>8</v>
      </c>
      <c r="C62" s="52"/>
      <c r="F62" s="1"/>
      <c r="G62" s="1"/>
    </row>
    <row r="63" spans="1:7" ht="15" hidden="1" outlineLevel="2" x14ac:dyDescent="0.2">
      <c r="A63" s="49" t="s">
        <v>172</v>
      </c>
      <c r="B63" s="17" t="s">
        <v>11</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2</v>
      </c>
      <c r="C66" s="51"/>
      <c r="F66" s="1"/>
      <c r="G66" s="1"/>
    </row>
    <row r="67" spans="1:7" ht="18.75" collapsed="1" x14ac:dyDescent="0.2">
      <c r="A67" s="50" t="s">
        <v>293</v>
      </c>
      <c r="B67" s="54" t="s">
        <v>11</v>
      </c>
      <c r="C67" s="51"/>
      <c r="F67" s="1"/>
      <c r="G67" s="1"/>
    </row>
    <row r="68" spans="1:7" ht="18" customHeight="1" x14ac:dyDescent="0.25">
      <c r="A68" s="62" t="s">
        <v>189</v>
      </c>
      <c r="B68" s="38"/>
      <c r="C68" s="39"/>
      <c r="F68" s="1"/>
      <c r="G68" s="1"/>
    </row>
    <row r="69" spans="1:7" ht="32.25" customHeight="1" collapsed="1" x14ac:dyDescent="0.2">
      <c r="A69" s="50" t="s">
        <v>280</v>
      </c>
      <c r="B69" s="53" t="s">
        <v>13</v>
      </c>
      <c r="C69" s="51" t="s">
        <v>342</v>
      </c>
      <c r="F69" s="1"/>
      <c r="G69" s="1"/>
    </row>
    <row r="70" spans="1:7" ht="234.75" hidden="1" customHeight="1" outlineLevel="2" x14ac:dyDescent="0.2">
      <c r="A70" s="49" t="s">
        <v>281</v>
      </c>
      <c r="B70" s="17" t="s">
        <v>13</v>
      </c>
      <c r="C70" s="52" t="s">
        <v>343</v>
      </c>
      <c r="F70" s="1"/>
      <c r="G70" s="1"/>
    </row>
    <row r="71" spans="1:7" ht="33" hidden="1" customHeight="1" outlineLevel="2" x14ac:dyDescent="0.2">
      <c r="A71" s="49" t="s">
        <v>200</v>
      </c>
      <c r="B71" s="17" t="s">
        <v>11</v>
      </c>
      <c r="C71" s="52"/>
      <c r="F71" s="1"/>
      <c r="G71" s="1"/>
    </row>
    <row r="72" spans="1:7" ht="19.5" customHeight="1" collapsed="1" x14ac:dyDescent="0.2">
      <c r="A72" s="50" t="s">
        <v>205</v>
      </c>
      <c r="B72" s="53" t="s">
        <v>13</v>
      </c>
      <c r="C72" s="51" t="s">
        <v>344</v>
      </c>
      <c r="F72" s="1"/>
      <c r="G72" s="1"/>
    </row>
    <row r="73" spans="1:7" ht="50.25" hidden="1" customHeight="1" outlineLevel="2" x14ac:dyDescent="0.2">
      <c r="A73" s="49" t="s">
        <v>206</v>
      </c>
      <c r="B73" s="17" t="s">
        <v>13</v>
      </c>
      <c r="C73" s="52" t="s">
        <v>345</v>
      </c>
      <c r="F73" s="1"/>
      <c r="G73" s="1"/>
    </row>
    <row r="74" spans="1:7" ht="42" hidden="1" customHeight="1" outlineLevel="2" x14ac:dyDescent="0.2">
      <c r="A74" s="49" t="s">
        <v>211</v>
      </c>
      <c r="B74" s="17" t="s">
        <v>8</v>
      </c>
      <c r="C74" s="52"/>
      <c r="F74" s="1"/>
      <c r="G74" s="1"/>
    </row>
    <row r="75" spans="1:7" ht="22.5" hidden="1" customHeight="1" outlineLevel="2" x14ac:dyDescent="0.2">
      <c r="A75" s="49" t="s">
        <v>282</v>
      </c>
      <c r="B75" s="17" t="s">
        <v>8</v>
      </c>
      <c r="C75" s="52"/>
      <c r="F75" s="1"/>
      <c r="G75" s="1"/>
    </row>
    <row r="76" spans="1:7" ht="27" customHeight="1" collapsed="1" x14ac:dyDescent="0.25">
      <c r="A76" s="62" t="s">
        <v>319</v>
      </c>
      <c r="B76" s="38"/>
      <c r="C76" s="39"/>
      <c r="F76" s="1"/>
      <c r="G76" s="1"/>
    </row>
    <row r="77" spans="1:7" ht="32.25" customHeight="1" x14ac:dyDescent="0.2">
      <c r="A77" s="50" t="s">
        <v>283</v>
      </c>
      <c r="B77" s="53" t="s">
        <v>11</v>
      </c>
      <c r="C77" s="51" t="s">
        <v>320</v>
      </c>
      <c r="F77" s="1"/>
      <c r="G77" s="1"/>
    </row>
    <row r="78" spans="1:7" ht="15" hidden="1" outlineLevel="2" x14ac:dyDescent="0.2">
      <c r="A78" s="49" t="s">
        <v>223</v>
      </c>
      <c r="B78" s="17" t="s">
        <v>2</v>
      </c>
      <c r="C78" s="52"/>
      <c r="F78" s="1"/>
      <c r="G78" s="1"/>
    </row>
    <row r="79" spans="1:7" ht="30" hidden="1" outlineLevel="2" x14ac:dyDescent="0.2">
      <c r="A79" s="49" t="s">
        <v>284</v>
      </c>
      <c r="B79" s="17" t="s">
        <v>13</v>
      </c>
      <c r="C79" s="52" t="s">
        <v>346</v>
      </c>
      <c r="F79" s="1"/>
      <c r="G79" s="1"/>
    </row>
    <row r="80" spans="1:7" ht="30" hidden="1" outlineLevel="2" x14ac:dyDescent="0.2">
      <c r="A80" s="49" t="s">
        <v>285</v>
      </c>
      <c r="B80" s="17" t="s">
        <v>8</v>
      </c>
      <c r="C80" s="52"/>
      <c r="F80" s="1"/>
      <c r="G80" s="1"/>
    </row>
    <row r="81" spans="1:7" ht="15" hidden="1" outlineLevel="2" x14ac:dyDescent="0.2">
      <c r="A81" s="49" t="s">
        <v>230</v>
      </c>
      <c r="B81" s="17" t="s">
        <v>11</v>
      </c>
      <c r="C81" s="52"/>
      <c r="F81" s="1"/>
      <c r="G81" s="1"/>
    </row>
    <row r="82" spans="1:7" ht="15" hidden="1" outlineLevel="2" x14ac:dyDescent="0.2">
      <c r="A82" s="49" t="s">
        <v>231</v>
      </c>
      <c r="B82" s="17" t="s">
        <v>11</v>
      </c>
      <c r="C82" s="52"/>
      <c r="F82" s="1"/>
      <c r="G82" s="1"/>
    </row>
    <row r="83" spans="1:7" ht="15" hidden="1" outlineLevel="2" x14ac:dyDescent="0.2">
      <c r="A83" s="49" t="s">
        <v>232</v>
      </c>
      <c r="B83" s="17" t="s">
        <v>13</v>
      </c>
      <c r="C83" s="52" t="s">
        <v>347</v>
      </c>
      <c r="F83" s="1"/>
      <c r="G83" s="1"/>
    </row>
    <row r="84" spans="1:7" ht="15" hidden="1" outlineLevel="2" x14ac:dyDescent="0.2">
      <c r="A84" s="49" t="s">
        <v>233</v>
      </c>
      <c r="B84" s="17" t="s">
        <v>8</v>
      </c>
      <c r="C84" s="52"/>
      <c r="F84" s="1"/>
      <c r="G84" s="1"/>
    </row>
    <row r="85" spans="1:7" ht="30" collapsed="1" x14ac:dyDescent="0.2">
      <c r="A85" s="50" t="s">
        <v>235</v>
      </c>
      <c r="B85" s="53" t="s">
        <v>13</v>
      </c>
      <c r="C85" s="51" t="s">
        <v>348</v>
      </c>
      <c r="F85" s="1"/>
      <c r="G85" s="1"/>
    </row>
    <row r="86" spans="1:7" ht="15" hidden="1" outlineLevel="2" x14ac:dyDescent="0.2">
      <c r="A86" s="49" t="s">
        <v>240</v>
      </c>
      <c r="B86" s="17" t="s">
        <v>13</v>
      </c>
      <c r="C86" s="52" t="s">
        <v>349</v>
      </c>
      <c r="F86" s="1"/>
      <c r="G86" s="1"/>
    </row>
    <row r="87" spans="1:7" ht="30" hidden="1" outlineLevel="2" x14ac:dyDescent="0.2">
      <c r="A87" s="49" t="s">
        <v>241</v>
      </c>
      <c r="B87" s="17" t="s">
        <v>13</v>
      </c>
      <c r="C87" s="52" t="s">
        <v>350</v>
      </c>
      <c r="F87" s="1"/>
      <c r="G87" s="1"/>
    </row>
    <row r="88" spans="1:7" ht="15" hidden="1" outlineLevel="2" x14ac:dyDescent="0.2">
      <c r="A88" s="49" t="s">
        <v>242</v>
      </c>
      <c r="B88" s="17" t="s">
        <v>13</v>
      </c>
      <c r="C88" s="52" t="s">
        <v>351</v>
      </c>
      <c r="F88" s="1"/>
      <c r="G88" s="1"/>
    </row>
    <row r="89" spans="1:7" ht="15" hidden="1" outlineLevel="2" x14ac:dyDescent="0.2">
      <c r="A89" s="49" t="s">
        <v>243</v>
      </c>
      <c r="B89" s="17" t="s">
        <v>2</v>
      </c>
      <c r="C89" s="52" t="s">
        <v>352</v>
      </c>
      <c r="F89" s="1"/>
      <c r="G89" s="1"/>
    </row>
    <row r="90" spans="1:7" ht="15" hidden="1" outlineLevel="2" x14ac:dyDescent="0.2">
      <c r="A90" s="49" t="s">
        <v>244</v>
      </c>
      <c r="B90" s="17" t="s">
        <v>11</v>
      </c>
      <c r="C90" s="52"/>
      <c r="F90" s="1"/>
      <c r="G90" s="1"/>
    </row>
    <row r="91" spans="1:7" ht="12.75" hidden="1" customHeight="1" outlineLevel="2" x14ac:dyDescent="0.2">
      <c r="F91" s="1"/>
      <c r="G91" s="1"/>
    </row>
    <row r="92" spans="1:7" ht="12.75" hidden="1" customHeight="1" outlineLevel="2" x14ac:dyDescent="0.2">
      <c r="F92" s="1"/>
      <c r="G92" s="1"/>
    </row>
    <row r="93" spans="1:7" ht="12.75" customHeight="1" collapsed="1" x14ac:dyDescent="0.2">
      <c r="F93" s="1"/>
      <c r="G93" s="1"/>
    </row>
  </sheetData>
  <sheetProtection formatColumns="0" formatRows="0" insertHyperlinks="0"/>
  <dataConsolidate/>
  <conditionalFormatting sqref="B21:B24 B43:B67 B69:B75 B77:B90">
    <cfRule type="containsText" dxfId="2366" priority="81" operator="containsText" text="TG0">
      <formula>NOT(ISERROR(SEARCH("TG0",B21)))</formula>
    </cfRule>
    <cfRule type="containsText" dxfId="2365" priority="80" operator="containsText" text="TG1">
      <formula>NOT(ISERROR(SEARCH("TG1",B21)))</formula>
    </cfRule>
    <cfRule type="containsText" dxfId="2364" priority="79" operator="containsText" text="TG2">
      <formula>NOT(ISERROR(SEARCH("TG2",B21)))</formula>
    </cfRule>
    <cfRule type="containsText" dxfId="2363" priority="78" operator="containsText" text="TG3">
      <formula>NOT(ISERROR(SEARCH("TG3",B21)))</formula>
    </cfRule>
  </conditionalFormatting>
  <conditionalFormatting sqref="B22 B24">
    <cfRule type="containsText" dxfId="2362" priority="77" operator="containsText" text="Ja">
      <formula>NOT(ISERROR(SEARCH("Ja",B22)))</formula>
    </cfRule>
  </conditionalFormatting>
  <conditionalFormatting sqref="B22">
    <cfRule type="containsText" dxfId="2361" priority="76" operator="containsText" text="ja">
      <formula>NOT(ISERROR(SEARCH("ja",B22)))</formula>
    </cfRule>
  </conditionalFormatting>
  <conditionalFormatting sqref="B28">
    <cfRule type="cellIs" dxfId="2360" priority="86" operator="lessThan">
      <formula>0.79</formula>
    </cfRule>
    <cfRule type="cellIs" dxfId="2359" priority="87" operator="greaterThan">
      <formula>0.9</formula>
    </cfRule>
    <cfRule type="cellIs" dxfId="2358" priority="88" operator="greaterThan">
      <formula>0.79</formula>
    </cfRule>
  </conditionalFormatting>
  <conditionalFormatting sqref="B29">
    <cfRule type="containsText" dxfId="2357" priority="28" operator="containsText" text="For lite">
      <formula>NOT(ISERROR(SEARCH("For lite",B29)))</formula>
    </cfRule>
    <cfRule type="containsText" dxfId="2356" priority="29" operator="containsText" text="Mangelfull">
      <formula>NOT(ISERROR(SEARCH("Mangelfull",B29)))</formula>
    </cfRule>
    <cfRule type="containsText" dxfId="2355" priority="30" operator="containsText" text="Tilstrekkelig">
      <formula>NOT(ISERROR(SEARCH("Tilstrekkelig",B29)))</formula>
    </cfRule>
    <cfRule type="containsText" dxfId="2354" priority="31" operator="containsText" text="God">
      <formula>NOT(ISERROR(SEARCH("God",B29)))</formula>
    </cfRule>
  </conditionalFormatting>
  <conditionalFormatting sqref="B33:B41 B77:B90">
    <cfRule type="containsText" dxfId="2353" priority="85" operator="containsText" text="EG0">
      <formula>NOT(ISERROR(SEARCH("EG0",B33)))</formula>
    </cfRule>
    <cfRule type="containsText" dxfId="2352" priority="84" operator="containsText" text="EG1">
      <formula>NOT(ISERROR(SEARCH("EG1",B33)))</formula>
    </cfRule>
    <cfRule type="containsText" dxfId="2351" priority="83" operator="containsText" text="EG2">
      <formula>NOT(ISERROR(SEARCH("EG2",B33)))</formula>
    </cfRule>
  </conditionalFormatting>
  <conditionalFormatting sqref="B77:B90 B33:B41">
    <cfRule type="containsText" dxfId="2350" priority="82" operator="containsText" text="EG3">
      <formula>NOT(ISERROR(SEARCH("EG3",B33)))</formula>
    </cfRule>
  </conditionalFormatting>
  <conditionalFormatting sqref="L2">
    <cfRule type="containsText" dxfId="2349" priority="71" operator="containsText" text="TG0">
      <formula>NOT(ISERROR(SEARCH("TG0",L2)))</formula>
    </cfRule>
    <cfRule type="containsText" dxfId="2348" priority="70" operator="containsText" text="TG0">
      <formula>NOT(ISERROR(SEARCH("TG0",L2)))</formula>
    </cfRule>
    <cfRule type="containsText" dxfId="2347" priority="69" operator="containsText" text="TG1">
      <formula>NOT(ISERROR(SEARCH("TG1",L2)))</formula>
    </cfRule>
    <cfRule type="containsText" dxfId="2346" priority="67" operator="containsText" text="TG3">
      <formula>NOT(ISERROR(SEARCH("TG3",L2)))</formula>
    </cfRule>
    <cfRule type="containsText" dxfId="2345" priority="68" operator="containsText" text="TG2">
      <formula>NOT(ISERROR(SEARCH("TG2",L2)))</formula>
    </cfRule>
    <cfRule type="containsText" dxfId="2344" priority="66" operator="containsText" text="Ja">
      <formula>NOT(ISERROR(SEARCH("Ja",L2)))</formula>
    </cfRule>
    <cfRule type="containsText" dxfId="2343" priority="65" operator="containsText" text="ja">
      <formula>NOT(ISERROR(SEARCH("ja",L2)))</formula>
    </cfRule>
  </conditionalFormatting>
  <conditionalFormatting sqref="M2 O2:P2">
    <cfRule type="containsText" dxfId="2342" priority="89" operator="containsText" text="EG3">
      <formula>NOT(ISERROR(SEARCH("EG3",M2)))</formula>
    </cfRule>
    <cfRule type="containsText" dxfId="2341" priority="90" operator="containsText" text="EG2">
      <formula>NOT(ISERROR(SEARCH("EG2",M2)))</formula>
    </cfRule>
    <cfRule type="containsText" dxfId="2340" priority="91" operator="containsText" text="EG1">
      <formula>NOT(ISERROR(SEARCH("EG1",M2)))</formula>
    </cfRule>
    <cfRule type="containsText" dxfId="2339" priority="92" operator="containsText" text="EG0">
      <formula>NOT(ISERROR(SEARCH("EG0",M2)))</formula>
    </cfRule>
  </conditionalFormatting>
  <conditionalFormatting sqref="N2">
    <cfRule type="containsText" dxfId="2338" priority="59" operator="containsText" text="Ja">
      <formula>NOT(ISERROR(SEARCH("Ja",N2)))</formula>
    </cfRule>
    <cfRule type="containsText" dxfId="2337" priority="60" operator="containsText" text="TG3">
      <formula>NOT(ISERROR(SEARCH("TG3",N2)))</formula>
    </cfRule>
    <cfRule type="containsText" dxfId="2336" priority="61" operator="containsText" text="TG2">
      <formula>NOT(ISERROR(SEARCH("TG2",N2)))</formula>
    </cfRule>
    <cfRule type="containsText" dxfId="2335" priority="62" operator="containsText" text="TG1">
      <formula>NOT(ISERROR(SEARCH("TG1",N2)))</formula>
    </cfRule>
    <cfRule type="containsText" dxfId="2334" priority="63" operator="containsText" text="TG0">
      <formula>NOT(ISERROR(SEARCH("TG0",N2)))</formula>
    </cfRule>
    <cfRule type="containsText" dxfId="2333" priority="64" operator="containsText" text="TG0">
      <formula>NOT(ISERROR(SEARCH("TG0",N2)))</formula>
    </cfRule>
  </conditionalFormatting>
  <conditionalFormatting sqref="Q2">
    <cfRule type="cellIs" dxfId="2332" priority="53" operator="greaterThan">
      <formula>0.79</formula>
    </cfRule>
    <cfRule type="cellIs" dxfId="2331" priority="52" operator="greaterThan">
      <formula>0.9</formula>
    </cfRule>
    <cfRule type="cellIs" dxfId="2330" priority="51" operator="lessThan">
      <formula>0.79</formula>
    </cfRule>
  </conditionalFormatting>
  <conditionalFormatting sqref="R2">
    <cfRule type="containsText" dxfId="2329" priority="47" operator="containsText" text="For lite">
      <formula>NOT(ISERROR(SEARCH("For lite",R2)))</formula>
    </cfRule>
    <cfRule type="containsText" dxfId="2328" priority="50" operator="containsText" text="God">
      <formula>NOT(ISERROR(SEARCH("God",R2)))</formula>
    </cfRule>
    <cfRule type="containsText" dxfId="2327" priority="49" operator="containsText" text="Tilstrekkelig">
      <formula>NOT(ISERROR(SEARCH("Tilstrekkelig",R2)))</formula>
    </cfRule>
    <cfRule type="containsText" dxfId="2326" priority="48" operator="containsText" text="Mangelfull">
      <formula>NOT(ISERROR(SEARCH("Mangelfull",R2)))</formula>
    </cfRule>
  </conditionalFormatting>
  <conditionalFormatting sqref="U2:AC2">
    <cfRule type="containsText" dxfId="2325" priority="45" operator="containsText" text="EG0">
      <formula>NOT(ISERROR(SEARCH("EG0",U2)))</formula>
    </cfRule>
    <cfRule type="containsText" dxfId="2324" priority="44" operator="containsText" text="EG1">
      <formula>NOT(ISERROR(SEARCH("EG1",U2)))</formula>
    </cfRule>
    <cfRule type="containsText" dxfId="2323" priority="42" operator="containsText" text="EG3">
      <formula>NOT(ISERROR(SEARCH("EG3",U2)))</formula>
    </cfRule>
    <cfRule type="containsText" dxfId="2322" priority="43" operator="containsText" text="EG2">
      <formula>NOT(ISERROR(SEARCH("EG2",U2)))</formula>
    </cfRule>
  </conditionalFormatting>
  <conditionalFormatting sqref="AD2:CB2">
    <cfRule type="containsText" dxfId="2321" priority="18" operator="containsText" text="TG0">
      <formula>NOT(ISERROR(SEARCH("TG0",AD2)))</formula>
    </cfRule>
    <cfRule type="containsText" dxfId="2320" priority="17" operator="containsText" text="TG1">
      <formula>NOT(ISERROR(SEARCH("TG1",AD2)))</formula>
    </cfRule>
    <cfRule type="containsText" dxfId="2319" priority="16" operator="containsText" text="TG2">
      <formula>NOT(ISERROR(SEARCH("TG2",AD2)))</formula>
    </cfRule>
    <cfRule type="containsText" dxfId="2318" priority="15" operator="containsText" text="TG3">
      <formula>NOT(ISERROR(SEARCH("TG3",AD2)))</formula>
    </cfRule>
  </conditionalFormatting>
  <conditionalFormatting sqref="BX2:CB2">
    <cfRule type="containsText" dxfId="2317" priority="13" operator="containsText" text="ja">
      <formula>NOT(ISERROR(SEARCH("ja",BX2)))</formula>
    </cfRule>
    <cfRule type="containsText" dxfId="2316" priority="14" operator="containsText" text="Ja">
      <formula>NOT(ISERROR(SEARCH("Ja",BX2)))</formula>
    </cfRule>
  </conditionalFormatting>
  <hyperlinks>
    <hyperlink ref="C14" r:id="rId1" xr:uid="{F87F26BB-72C2-450F-9413-8CF36227A7B2}"/>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27" operator="containsText" id="{816C23CF-159C-4DCA-98FE-FAAFF9D8A33B}">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6" operator="containsText" id="{B5C0A30C-4772-42DC-9EEA-1F13B3096DFE}">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F3E06CC9-BDB8-4DE4-86C3-B62EB78DEFC1}">
          <x14:formula1>
            <xm:f>Evalueringsmatrise_grunnlag!$A$2:$A$6</xm:f>
          </x14:formula1>
          <xm:sqref>B43:B67 B69:B75 B77:B90</xm:sqref>
        </x14:dataValidation>
        <x14:dataValidation type="list" allowBlank="1" showInputMessage="1" showErrorMessage="1" xr:uid="{114A3824-88CB-4BA4-A154-5C229EE60C3E}">
          <x14:formula1>
            <xm:f>Evalueringsmatrise_grunnlag!$A$27:$A$28</xm:f>
          </x14:formula1>
          <xm:sqref>B24 B68 B76</xm:sqref>
        </x14:dataValidation>
        <x14:dataValidation type="list" allowBlank="1" showInputMessage="1" showErrorMessage="1" xr:uid="{D12F7719-FB85-402E-980B-149F4F596736}">
          <x14:formula1>
            <xm:f>Evalueringsmatrise_grunnlag!$A$9:$A$13</xm:f>
          </x14:formula1>
          <xm:sqref>B33:B41 B77:B90</xm:sqref>
        </x14:dataValidation>
        <x14:dataValidation type="list" allowBlank="1" showInputMessage="1" showErrorMessage="1" xr:uid="{9875CCF2-6A7C-4DFD-9D23-9693F2F93BD1}">
          <x14:formula1>
            <xm:f>Evalueringsmatrise_grunnlag!$A$21:$A$24</xm:f>
          </x14:formula1>
          <xm:sqref>B29</xm:sqref>
        </x14:dataValidation>
        <x14:dataValidation type="list" allowBlank="1" showInputMessage="1" showErrorMessage="1" xr:uid="{34B2CF86-C45B-408E-8496-E4972EF4ADD3}">
          <x14:formula1>
            <xm:f>Evalueringsmatrise_grunnlag!$E$7:$E$10</xm:f>
          </x14:formula1>
          <xm:sqref>B23</xm:sqref>
        </x14:dataValidation>
        <x14:dataValidation type="list" allowBlank="1" showInputMessage="1" showErrorMessage="1" xr:uid="{E4EB6FE1-09C3-499A-BF84-B9107A1DB792}">
          <x14:formula1>
            <xm:f>Evalueringsmatrise_grunnlag!$E$2:$E$4</xm:f>
          </x14:formula1>
          <xm:sqref>B31</xm:sqref>
        </x14:dataValidation>
        <x14:dataValidation type="list" allowBlank="1" showInputMessage="1" showErrorMessage="1" xr:uid="{2081BEAC-D135-4AB6-B8F6-37B28C192010}">
          <x14:formula1>
            <xm:f>Evalueringsmatrise_grunnlag!$E$13:$E$17</xm:f>
          </x14:formula1>
          <xm:sqref>B22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F29C8-CEF1-4744-9146-6E2F315A6F1E}">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Fiskå skole</v>
      </c>
      <c r="B2" s="65" t="str">
        <f>$B$12</f>
        <v>8.-10. trinn</v>
      </c>
      <c r="C2" s="22">
        <f>$B$13</f>
        <v>244</v>
      </c>
      <c r="D2" s="22">
        <f>$B$14</f>
        <v>0</v>
      </c>
      <c r="E2" s="22">
        <f>$B$15</f>
        <v>3428</v>
      </c>
      <c r="F2" s="66">
        <f>$B$16</f>
        <v>5350</v>
      </c>
      <c r="G2" s="66">
        <f>$B$17</f>
        <v>9990</v>
      </c>
      <c r="H2" s="66">
        <f>$B$18</f>
        <v>3110</v>
      </c>
      <c r="I2" s="66">
        <f>$B$19</f>
        <v>6880</v>
      </c>
      <c r="J2" s="66">
        <f>$B$20</f>
        <v>1986</v>
      </c>
      <c r="K2" s="22">
        <f>$B$21</f>
        <v>2012</v>
      </c>
      <c r="L2" s="32" t="str">
        <f>$B$22</f>
        <v>Nei</v>
      </c>
      <c r="M2" s="32" t="str">
        <f>$B$23</f>
        <v>B</v>
      </c>
      <c r="N2" s="32" t="str">
        <f>$B$24</f>
        <v>Nei</v>
      </c>
      <c r="O2" s="33">
        <f>$B$26</f>
        <v>288</v>
      </c>
      <c r="P2" s="32">
        <f>$B$27</f>
        <v>320</v>
      </c>
      <c r="Q2" s="21">
        <f>$B$28</f>
        <v>0.76249999999999996</v>
      </c>
      <c r="R2" s="61" t="str">
        <f>$B$29</f>
        <v>God</v>
      </c>
      <c r="S2" s="22">
        <f>$B$30</f>
        <v>40.942622950819676</v>
      </c>
      <c r="T2" s="32" t="str">
        <f>$B$31</f>
        <v>→</v>
      </c>
      <c r="U2" s="17" t="str">
        <f>$B$33</f>
        <v>EG1</v>
      </c>
      <c r="V2" s="17" t="str">
        <f>$B$34</f>
        <v>EG1</v>
      </c>
      <c r="W2" s="17" t="str">
        <f>$B$35</f>
        <v>EG1</v>
      </c>
      <c r="X2" s="17" t="str">
        <f>$B$36</f>
        <v>EG1</v>
      </c>
      <c r="Y2" s="17" t="str">
        <f>$B$37</f>
        <v>EG0</v>
      </c>
      <c r="Z2" s="17" t="str">
        <f>$B$38</f>
        <v>EG0</v>
      </c>
      <c r="AA2" s="17" t="str">
        <f>$B$39</f>
        <v>EG0</v>
      </c>
      <c r="AB2" s="17" t="str">
        <f>$B$40</f>
        <v>EG2</v>
      </c>
      <c r="AC2" s="17" t="str">
        <f>$B$41</f>
        <v>EG1</v>
      </c>
      <c r="AD2" s="17" t="str">
        <f>$B$43</f>
        <v>TG2</v>
      </c>
      <c r="AE2" s="17" t="str">
        <f>$B$44</f>
        <v>TG3</v>
      </c>
      <c r="AF2" s="17" t="str">
        <f>$B$45</f>
        <v>TG1</v>
      </c>
      <c r="AG2" s="17" t="str">
        <f>$B$46</f>
        <v>TG2</v>
      </c>
      <c r="AH2" s="17" t="str">
        <f>$B$47</f>
        <v>TG3</v>
      </c>
      <c r="AI2" s="17" t="str">
        <f>$B$48</f>
        <v>TG1</v>
      </c>
      <c r="AJ2" s="17" t="str">
        <f>$B$49</f>
        <v>TG3</v>
      </c>
      <c r="AK2" s="17" t="str">
        <f>$B$50</f>
        <v>TG2</v>
      </c>
      <c r="AL2" s="17" t="str">
        <f>$B$51</f>
        <v>TG3</v>
      </c>
      <c r="AM2" s="17" t="str">
        <f>$B$52</f>
        <v>TG2</v>
      </c>
      <c r="AN2" s="17" t="str">
        <f>$B$53</f>
        <v>TG2</v>
      </c>
      <c r="AO2" s="17" t="str">
        <f>$B$54</f>
        <v>-</v>
      </c>
      <c r="AP2" s="17" t="str">
        <f>$B$55</f>
        <v>TG1</v>
      </c>
      <c r="AQ2" s="17" t="str">
        <f>$B$56</f>
        <v>TG2</v>
      </c>
      <c r="AR2" s="17" t="str">
        <f>$B$57</f>
        <v>TG2</v>
      </c>
      <c r="AS2" s="17" t="str">
        <f>$B$58</f>
        <v>TG2</v>
      </c>
      <c r="AT2" s="17" t="str">
        <f>$B$59</f>
        <v>TG3</v>
      </c>
      <c r="AU2" s="17" t="str">
        <f>$B$60</f>
        <v>TG1</v>
      </c>
      <c r="AV2" s="17" t="str">
        <f>$B$61</f>
        <v>TG1</v>
      </c>
      <c r="AW2" s="17" t="str">
        <f>$B$62</f>
        <v>TG0</v>
      </c>
      <c r="AX2" s="17" t="str">
        <f>$B$63</f>
        <v>TG2</v>
      </c>
      <c r="AY2" s="17" t="str">
        <f>$B$64</f>
        <v>TG3</v>
      </c>
      <c r="AZ2" s="17" t="str">
        <f>$B$65</f>
        <v>TG3</v>
      </c>
      <c r="BA2" s="17" t="str">
        <f>$B$66</f>
        <v>-</v>
      </c>
      <c r="BB2" s="17" t="str">
        <f>$B$67</f>
        <v>TG2</v>
      </c>
      <c r="BC2" s="17" t="str">
        <f>$B$69</f>
        <v>TG2</v>
      </c>
      <c r="BD2" s="17" t="str">
        <f>$B$70</f>
        <v>TG2</v>
      </c>
      <c r="BE2" s="17" t="str">
        <f>$B$71</f>
        <v>TG2</v>
      </c>
      <c r="BF2" s="17" t="str">
        <f>$B$72</f>
        <v>TG2</v>
      </c>
      <c r="BG2" s="17" t="str">
        <f>$B$73</f>
        <v>TG1</v>
      </c>
      <c r="BH2" s="17" t="str">
        <f>$B$74</f>
        <v>TG2</v>
      </c>
      <c r="BI2" s="17" t="str">
        <f>$B$75</f>
        <v>TG2</v>
      </c>
      <c r="BJ2" s="17" t="str">
        <f>$B$77</f>
        <v>TG3</v>
      </c>
      <c r="BK2" s="17" t="str">
        <f>$B$78</f>
        <v>-</v>
      </c>
      <c r="BL2" s="17" t="str">
        <f>$B$79</f>
        <v>TG3</v>
      </c>
      <c r="BM2" s="17" t="str">
        <f>$B$80</f>
        <v>TG3</v>
      </c>
      <c r="BN2" s="17" t="str">
        <f>$B$81</f>
        <v>TG3</v>
      </c>
      <c r="BO2" s="17" t="str">
        <f>$B$82</f>
        <v>TG3</v>
      </c>
      <c r="BP2" s="17" t="str">
        <f>$B$83</f>
        <v>TG3</v>
      </c>
      <c r="BQ2" s="17" t="str">
        <f>$B$84</f>
        <v>TG3</v>
      </c>
      <c r="BR2" s="17" t="str">
        <f>$B$85</f>
        <v>TG3</v>
      </c>
      <c r="BS2" s="17" t="str">
        <f>$B$86</f>
        <v>TG3</v>
      </c>
      <c r="BT2" s="17" t="str">
        <f>$B$87</f>
        <v>TG3</v>
      </c>
      <c r="BU2" s="17" t="str">
        <f>$B$88</f>
        <v>TG3</v>
      </c>
      <c r="BV2" s="17" t="str">
        <f>$B$89</f>
        <v>TG3</v>
      </c>
      <c r="BW2" s="17" t="str">
        <f>$B$90</f>
        <v>TG3</v>
      </c>
      <c r="BX2" s="17" t="e">
        <f>#REF!</f>
        <v>#REF!</v>
      </c>
      <c r="BY2" s="17" t="e">
        <f>#REF!</f>
        <v>#REF!</v>
      </c>
      <c r="BZ2" s="17" t="e">
        <f>#REF!</f>
        <v>#REF!</v>
      </c>
      <c r="CA2" s="17" t="e">
        <f>#REF!</f>
        <v>#REF!</v>
      </c>
      <c r="CB2" s="17" t="e">
        <f>#REF!</f>
        <v>#REF!</v>
      </c>
      <c r="CC2" s="97">
        <f>D48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353</v>
      </c>
      <c r="B11" s="9" t="s">
        <v>303</v>
      </c>
      <c r="C11" s="9" t="s">
        <v>304</v>
      </c>
      <c r="AV11" s="1"/>
      <c r="AW11" s="1"/>
    </row>
    <row r="12" spans="1:81" ht="15.75" x14ac:dyDescent="0.25">
      <c r="A12" s="51" t="s">
        <v>247</v>
      </c>
      <c r="B12" s="34" t="s">
        <v>354</v>
      </c>
      <c r="C12" s="51"/>
      <c r="D12" s="10"/>
      <c r="E12" s="10"/>
      <c r="F12" s="10"/>
      <c r="G12" s="10"/>
      <c r="H12" s="10"/>
      <c r="I12" s="10"/>
      <c r="J12" s="10"/>
      <c r="K12" s="10"/>
      <c r="L12" s="10"/>
      <c r="M12" s="10"/>
      <c r="N12" s="10"/>
      <c r="O12" s="10"/>
      <c r="P12" s="10"/>
      <c r="Q12" s="10"/>
      <c r="R12" s="10"/>
      <c r="S12" s="10"/>
      <c r="T12" s="10"/>
      <c r="U12" s="10"/>
      <c r="V12" s="10"/>
      <c r="W12" s="10"/>
      <c r="X12" s="10"/>
      <c r="Y12" s="10"/>
      <c r="Z12" s="10"/>
      <c r="BC12" s="10"/>
      <c r="BD12" s="10"/>
    </row>
    <row r="13" spans="1:81" ht="15.75" x14ac:dyDescent="0.25">
      <c r="A13" s="51" t="s">
        <v>248</v>
      </c>
      <c r="B13" s="19">
        <v>244</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81" ht="15.75" x14ac:dyDescent="0.25">
      <c r="A14" s="51" t="s">
        <v>249</v>
      </c>
      <c r="B14" s="28"/>
      <c r="C14" s="71" t="s">
        <v>355</v>
      </c>
      <c r="D14" s="10"/>
      <c r="E14" s="10"/>
      <c r="F14" s="10"/>
      <c r="G14" s="10"/>
      <c r="H14" s="10"/>
      <c r="I14" s="10"/>
      <c r="J14" s="10"/>
      <c r="K14" s="10"/>
      <c r="L14" s="10"/>
      <c r="M14" s="10"/>
      <c r="N14" s="10"/>
      <c r="Q14" s="10"/>
    </row>
    <row r="15" spans="1:81" ht="15" x14ac:dyDescent="0.2">
      <c r="A15" s="51" t="s">
        <v>250</v>
      </c>
      <c r="B15" s="17">
        <v>3428</v>
      </c>
      <c r="C15" s="51"/>
      <c r="F15" s="1"/>
      <c r="G15" s="1"/>
    </row>
    <row r="16" spans="1:81" ht="15" x14ac:dyDescent="0.2">
      <c r="A16" s="51" t="s">
        <v>251</v>
      </c>
      <c r="B16" s="72">
        <v>5350</v>
      </c>
      <c r="C16" s="51" t="s">
        <v>356</v>
      </c>
      <c r="F16" s="1"/>
      <c r="G16" s="1"/>
    </row>
    <row r="17" spans="1:17" ht="15" x14ac:dyDescent="0.2">
      <c r="A17" s="51" t="s">
        <v>252</v>
      </c>
      <c r="B17" s="63">
        <f>$B$18+$B$19</f>
        <v>9990</v>
      </c>
      <c r="C17" s="51"/>
      <c r="F17" s="1"/>
      <c r="G17" s="1"/>
    </row>
    <row r="18" spans="1:17" ht="15" hidden="1" outlineLevel="2" x14ac:dyDescent="0.2">
      <c r="A18" s="49" t="s">
        <v>253</v>
      </c>
      <c r="B18" s="72">
        <v>3110</v>
      </c>
      <c r="C18" s="52"/>
      <c r="F18" s="1"/>
      <c r="G18" s="1"/>
    </row>
    <row r="19" spans="1:17" ht="15" hidden="1" outlineLevel="2" x14ac:dyDescent="0.2">
      <c r="A19" s="49" t="s">
        <v>254</v>
      </c>
      <c r="B19" s="72">
        <v>6880</v>
      </c>
      <c r="C19" s="52"/>
      <c r="F19" s="1"/>
      <c r="G19" s="1"/>
    </row>
    <row r="20" spans="1:17" ht="15" collapsed="1" x14ac:dyDescent="0.2">
      <c r="A20" s="51" t="s">
        <v>255</v>
      </c>
      <c r="B20" s="17">
        <v>1986</v>
      </c>
      <c r="C20" s="51" t="s">
        <v>357</v>
      </c>
      <c r="F20" s="1"/>
      <c r="G20" s="1"/>
    </row>
    <row r="21" spans="1:17" ht="15" x14ac:dyDescent="0.2">
      <c r="A21" s="51" t="s">
        <v>256</v>
      </c>
      <c r="B21" s="17">
        <v>2012</v>
      </c>
      <c r="C21" s="51"/>
      <c r="F21" s="1"/>
      <c r="G21" s="1"/>
    </row>
    <row r="22" spans="1:17" ht="15" x14ac:dyDescent="0.2">
      <c r="A22" s="51" t="s">
        <v>257</v>
      </c>
      <c r="B22" s="17" t="s">
        <v>30</v>
      </c>
      <c r="C22" s="51"/>
      <c r="F22" s="1"/>
      <c r="G22" s="1"/>
    </row>
    <row r="23" spans="1:17" ht="32.1" customHeight="1" x14ac:dyDescent="0.2">
      <c r="A23" s="51" t="s">
        <v>258</v>
      </c>
      <c r="B23" s="17" t="s">
        <v>18</v>
      </c>
      <c r="C23" s="51" t="str">
        <f>IF(Fiskå!B23=Evalueringsmatrise_grunnlag!E7,"Vedlikehold og utskifting ved A-bygg er allerede finansiert ifm. vedlikeholdsstrategien og midler er allokert hos Eiendom."," ")</f>
        <v xml:space="preserve"> </v>
      </c>
      <c r="F23" s="1"/>
      <c r="G23" s="1"/>
    </row>
    <row r="24" spans="1:17" ht="15" x14ac:dyDescent="0.2">
      <c r="A24" s="51" t="s">
        <v>259</v>
      </c>
      <c r="B24" s="17" t="s">
        <v>30</v>
      </c>
      <c r="C24" s="51"/>
      <c r="F24" s="1"/>
      <c r="G24" s="1"/>
    </row>
    <row r="25" spans="1:17" ht="27" customHeight="1" x14ac:dyDescent="0.25">
      <c r="A25" s="62" t="s">
        <v>309</v>
      </c>
      <c r="B25" s="38"/>
      <c r="C25" s="39"/>
      <c r="F25" s="1"/>
      <c r="G25" s="1"/>
    </row>
    <row r="26" spans="1:17" ht="30" hidden="1" outlineLevel="2" x14ac:dyDescent="0.25">
      <c r="A26" s="49" t="s">
        <v>310</v>
      </c>
      <c r="B26" s="22">
        <f>B27*0.9</f>
        <v>288</v>
      </c>
      <c r="C26" s="52"/>
      <c r="D26" s="10"/>
      <c r="E26" s="10"/>
      <c r="F26" s="10"/>
      <c r="G26" s="10"/>
      <c r="H26" s="10"/>
      <c r="I26" s="10"/>
      <c r="J26" s="10"/>
      <c r="K26" s="10"/>
      <c r="L26" s="10"/>
      <c r="M26" s="10"/>
      <c r="N26" s="10"/>
      <c r="Q26" s="10"/>
    </row>
    <row r="27" spans="1:17" ht="30" hidden="1" outlineLevel="2" x14ac:dyDescent="0.25">
      <c r="A27" s="49" t="s">
        <v>311</v>
      </c>
      <c r="B27" s="19">
        <v>320</v>
      </c>
      <c r="C27" s="52"/>
      <c r="D27" s="10"/>
      <c r="E27" s="10"/>
      <c r="F27" s="10"/>
      <c r="G27" s="10"/>
      <c r="H27" s="10"/>
      <c r="I27" s="10"/>
      <c r="J27" s="10"/>
      <c r="K27" s="10"/>
      <c r="L27" s="10"/>
      <c r="M27" s="10"/>
      <c r="N27" s="10"/>
      <c r="Q27" s="10"/>
    </row>
    <row r="28" spans="1:17" ht="15" collapsed="1" x14ac:dyDescent="0.25">
      <c r="A28" s="50" t="s">
        <v>290</v>
      </c>
      <c r="B28" s="21">
        <f>B13/B27</f>
        <v>0.76249999999999996</v>
      </c>
      <c r="C28" s="51"/>
      <c r="F28" s="1"/>
      <c r="G28" s="1"/>
    </row>
    <row r="29" spans="1:17" ht="15" x14ac:dyDescent="0.2">
      <c r="A29" s="50" t="s">
        <v>263</v>
      </c>
      <c r="B29" s="67" t="s">
        <v>39</v>
      </c>
      <c r="C29" s="51"/>
      <c r="F29" s="1"/>
      <c r="G29" s="1"/>
    </row>
    <row r="30" spans="1:17" ht="30" hidden="1" outlineLevel="2" x14ac:dyDescent="0.25">
      <c r="A30" s="49" t="s">
        <v>264</v>
      </c>
      <c r="B30" s="22">
        <f>$B$17/$B$13</f>
        <v>40.942622950819676</v>
      </c>
      <c r="C30" s="52"/>
      <c r="D30" s="10"/>
      <c r="E30" s="10"/>
      <c r="F30" s="10"/>
      <c r="G30" s="10"/>
      <c r="H30" s="10"/>
      <c r="I30" s="10"/>
      <c r="J30" s="10"/>
      <c r="K30" s="10"/>
      <c r="L30" s="10"/>
      <c r="M30" s="10"/>
      <c r="N30" s="10"/>
      <c r="Q30" s="10"/>
    </row>
    <row r="31" spans="1:17" ht="15" collapsed="1" x14ac:dyDescent="0.2">
      <c r="A31" s="50" t="s">
        <v>291</v>
      </c>
      <c r="B31" s="30" t="s">
        <v>7</v>
      </c>
      <c r="C31" s="51" t="s">
        <v>341</v>
      </c>
      <c r="F31" s="1"/>
      <c r="G31" s="1"/>
    </row>
    <row r="32" spans="1:17" ht="27" customHeight="1" x14ac:dyDescent="0.25">
      <c r="A32" s="62" t="s">
        <v>313</v>
      </c>
      <c r="B32" s="38" t="s">
        <v>313</v>
      </c>
      <c r="C32" s="39" t="s">
        <v>313</v>
      </c>
      <c r="F32" s="1"/>
      <c r="G32" s="1"/>
    </row>
    <row r="33" spans="1:7" ht="15.75" hidden="1" outlineLevel="1" x14ac:dyDescent="0.2">
      <c r="A33" s="50" t="s">
        <v>51</v>
      </c>
      <c r="B33" s="53" t="s">
        <v>23</v>
      </c>
      <c r="C33" s="51"/>
      <c r="F33" s="1"/>
      <c r="G33" s="1"/>
    </row>
    <row r="34" spans="1:7" ht="15" hidden="1" outlineLevel="2" x14ac:dyDescent="0.2">
      <c r="A34" s="49" t="s">
        <v>56</v>
      </c>
      <c r="B34" s="17" t="s">
        <v>23</v>
      </c>
      <c r="C34" s="52"/>
      <c r="F34" s="1"/>
      <c r="G34" s="1"/>
    </row>
    <row r="35" spans="1:7" ht="30" hidden="1" outlineLevel="2" x14ac:dyDescent="0.2">
      <c r="A35" s="49" t="s">
        <v>268</v>
      </c>
      <c r="B35" s="17" t="s">
        <v>23</v>
      </c>
      <c r="C35" s="52"/>
      <c r="F35" s="1"/>
      <c r="G35" s="1"/>
    </row>
    <row r="36" spans="1:7" ht="29.45" hidden="1" customHeight="1" outlineLevel="2" x14ac:dyDescent="0.2">
      <c r="A36" s="49" t="s">
        <v>269</v>
      </c>
      <c r="B36" s="17" t="s">
        <v>23</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25</v>
      </c>
      <c r="C40" s="51"/>
      <c r="F40" s="1"/>
      <c r="G40" s="1"/>
    </row>
    <row r="41" spans="1:7" ht="18.75" collapsed="1" x14ac:dyDescent="0.2">
      <c r="A41" s="50" t="s">
        <v>272</v>
      </c>
      <c r="B41" s="54" t="s">
        <v>23</v>
      </c>
      <c r="C41" s="51" t="s">
        <v>335</v>
      </c>
      <c r="F41" s="1"/>
      <c r="G41" s="1"/>
    </row>
    <row r="42" spans="1:7" ht="27" customHeight="1" x14ac:dyDescent="0.25">
      <c r="A42" s="62" t="s">
        <v>94</v>
      </c>
      <c r="B42" s="38"/>
      <c r="C42" s="39"/>
      <c r="F42" s="1"/>
      <c r="G42" s="1"/>
    </row>
    <row r="43" spans="1:7" ht="15.75" hidden="1" outlineLevel="1" x14ac:dyDescent="0.2">
      <c r="A43" s="50" t="s">
        <v>95</v>
      </c>
      <c r="B43" s="53" t="s">
        <v>11</v>
      </c>
      <c r="C43" s="51" t="s">
        <v>358</v>
      </c>
      <c r="F43" s="1"/>
      <c r="G43" s="1"/>
    </row>
    <row r="44" spans="1:7" ht="15" hidden="1" outlineLevel="2" x14ac:dyDescent="0.2">
      <c r="A44" s="49" t="s">
        <v>100</v>
      </c>
      <c r="B44" s="17" t="s">
        <v>13</v>
      </c>
      <c r="C44" s="52" t="s">
        <v>359</v>
      </c>
      <c r="F44" s="1"/>
      <c r="G44" s="1"/>
    </row>
    <row r="45" spans="1:7" ht="15" hidden="1" outlineLevel="2" x14ac:dyDescent="0.2">
      <c r="A45" s="49" t="s">
        <v>105</v>
      </c>
      <c r="B45" s="17" t="s">
        <v>8</v>
      </c>
      <c r="C45" s="52"/>
      <c r="F45" s="1"/>
      <c r="G45" s="1"/>
    </row>
    <row r="46" spans="1:7" ht="15" hidden="1" outlineLevel="2" x14ac:dyDescent="0.2">
      <c r="A46" s="49" t="s">
        <v>110</v>
      </c>
      <c r="B46" s="17" t="s">
        <v>11</v>
      </c>
      <c r="C46" s="52"/>
      <c r="F46" s="1"/>
      <c r="G46" s="1"/>
    </row>
    <row r="47" spans="1:7" ht="30" hidden="1" outlineLevel="2" x14ac:dyDescent="0.2">
      <c r="A47" s="49" t="s">
        <v>115</v>
      </c>
      <c r="B47" s="17" t="s">
        <v>13</v>
      </c>
      <c r="C47" s="52" t="s">
        <v>360</v>
      </c>
      <c r="F47" s="1"/>
      <c r="G47" s="1"/>
    </row>
    <row r="48" spans="1:7" ht="15" hidden="1" outlineLevel="2" x14ac:dyDescent="0.2">
      <c r="A48" s="49" t="s">
        <v>116</v>
      </c>
      <c r="B48" s="17" t="s">
        <v>8</v>
      </c>
      <c r="C48" s="52"/>
      <c r="F48" s="1"/>
      <c r="G48" s="1"/>
    </row>
    <row r="49" spans="1:7" ht="30" hidden="1" outlineLevel="2" x14ac:dyDescent="0.2">
      <c r="A49" s="49" t="s">
        <v>117</v>
      </c>
      <c r="B49" s="17" t="s">
        <v>13</v>
      </c>
      <c r="C49" s="52" t="s">
        <v>361</v>
      </c>
      <c r="F49" s="1"/>
      <c r="G49" s="1"/>
    </row>
    <row r="50" spans="1:7" ht="15" hidden="1" outlineLevel="2" x14ac:dyDescent="0.2">
      <c r="A50" s="49" t="s">
        <v>122</v>
      </c>
      <c r="B50" s="17" t="s">
        <v>11</v>
      </c>
      <c r="C50" s="52"/>
      <c r="F50" s="1"/>
      <c r="G50" s="1"/>
    </row>
    <row r="51" spans="1:7" ht="30" hidden="1" outlineLevel="2" x14ac:dyDescent="0.2">
      <c r="A51" s="49" t="s">
        <v>127</v>
      </c>
      <c r="B51" s="17" t="s">
        <v>13</v>
      </c>
      <c r="C51" s="52" t="s">
        <v>362</v>
      </c>
      <c r="F51" s="1"/>
      <c r="G51" s="1"/>
    </row>
    <row r="52" spans="1:7" ht="15.75" hidden="1" outlineLevel="1" x14ac:dyDescent="0.2">
      <c r="A52" s="50" t="s">
        <v>273</v>
      </c>
      <c r="B52" s="53" t="s">
        <v>11</v>
      </c>
      <c r="C52" s="51"/>
      <c r="F52" s="1"/>
      <c r="G52" s="1"/>
    </row>
    <row r="53" spans="1:7" ht="15" hidden="1" outlineLevel="2" x14ac:dyDescent="0.2">
      <c r="A53" s="49" t="s">
        <v>132</v>
      </c>
      <c r="B53" s="17" t="s">
        <v>11</v>
      </c>
      <c r="C53" s="52"/>
      <c r="F53" s="1"/>
      <c r="G53" s="1"/>
    </row>
    <row r="54" spans="1:7" ht="15" hidden="1" outlineLevel="2" x14ac:dyDescent="0.2">
      <c r="A54" s="49" t="s">
        <v>137</v>
      </c>
      <c r="B54" s="17" t="s">
        <v>2</v>
      </c>
      <c r="C54" s="52" t="s">
        <v>363</v>
      </c>
      <c r="F54" s="1"/>
      <c r="G54" s="1"/>
    </row>
    <row r="55" spans="1:7" ht="15" hidden="1" outlineLevel="2" x14ac:dyDescent="0.2">
      <c r="A55" s="49" t="s">
        <v>142</v>
      </c>
      <c r="B55" s="17" t="s">
        <v>8</v>
      </c>
      <c r="C55" s="52"/>
      <c r="F55" s="1"/>
      <c r="G55" s="1"/>
    </row>
    <row r="56" spans="1:7" ht="15" hidden="1" outlineLevel="2" x14ac:dyDescent="0.2">
      <c r="A56" s="49" t="s">
        <v>274</v>
      </c>
      <c r="B56" s="17" t="s">
        <v>11</v>
      </c>
      <c r="C56" s="52"/>
      <c r="F56" s="1"/>
      <c r="G56" s="1"/>
    </row>
    <row r="57" spans="1:7" ht="15.75" hidden="1" outlineLevel="1" x14ac:dyDescent="0.2">
      <c r="A57" s="50" t="s">
        <v>275</v>
      </c>
      <c r="B57" s="53" t="s">
        <v>11</v>
      </c>
      <c r="C57" s="51"/>
      <c r="F57" s="1"/>
      <c r="G57" s="1"/>
    </row>
    <row r="58" spans="1:7" ht="15" hidden="1" outlineLevel="2" x14ac:dyDescent="0.2">
      <c r="A58" s="49" t="s">
        <v>276</v>
      </c>
      <c r="B58" s="17" t="s">
        <v>11</v>
      </c>
      <c r="C58" s="52"/>
      <c r="F58" s="1"/>
      <c r="G58" s="1"/>
    </row>
    <row r="59" spans="1:7" ht="30" hidden="1" outlineLevel="2" x14ac:dyDescent="0.2">
      <c r="A59" s="49" t="s">
        <v>158</v>
      </c>
      <c r="B59" s="17" t="s">
        <v>13</v>
      </c>
      <c r="C59" s="52" t="s">
        <v>364</v>
      </c>
      <c r="F59" s="1"/>
      <c r="G59" s="1"/>
    </row>
    <row r="60" spans="1:7" ht="15" hidden="1" outlineLevel="2" x14ac:dyDescent="0.2">
      <c r="A60" s="49" t="s">
        <v>163</v>
      </c>
      <c r="B60" s="17" t="s">
        <v>8</v>
      </c>
      <c r="C60" s="52"/>
      <c r="F60" s="1"/>
      <c r="G60" s="1"/>
    </row>
    <row r="61" spans="1:7" ht="15" hidden="1" outlineLevel="2" x14ac:dyDescent="0.2">
      <c r="A61" s="49" t="s">
        <v>277</v>
      </c>
      <c r="B61" s="17" t="s">
        <v>8</v>
      </c>
      <c r="C61" s="52"/>
      <c r="F61" s="1"/>
      <c r="G61" s="1"/>
    </row>
    <row r="62" spans="1:7" ht="15" hidden="1" outlineLevel="2" x14ac:dyDescent="0.2">
      <c r="A62" s="49" t="s">
        <v>278</v>
      </c>
      <c r="B62" s="17" t="s">
        <v>5</v>
      </c>
      <c r="C62" s="52"/>
      <c r="F62" s="1"/>
      <c r="G62" s="1"/>
    </row>
    <row r="63" spans="1:7" ht="15" hidden="1" outlineLevel="2" x14ac:dyDescent="0.2">
      <c r="A63" s="49" t="s">
        <v>172</v>
      </c>
      <c r="B63" s="17" t="s">
        <v>11</v>
      </c>
      <c r="C63" s="52"/>
      <c r="F63" s="1"/>
      <c r="G63" s="1"/>
    </row>
    <row r="64" spans="1:7" ht="30" hidden="1" outlineLevel="1" x14ac:dyDescent="0.2">
      <c r="A64" s="50" t="s">
        <v>177</v>
      </c>
      <c r="B64" s="53" t="s">
        <v>13</v>
      </c>
      <c r="C64" s="51" t="s">
        <v>365</v>
      </c>
      <c r="F64" s="1"/>
      <c r="G64" s="1"/>
    </row>
    <row r="65" spans="1:7" ht="15" hidden="1" outlineLevel="2" x14ac:dyDescent="0.2">
      <c r="A65" s="49" t="s">
        <v>178</v>
      </c>
      <c r="B65" s="17" t="s">
        <v>13</v>
      </c>
      <c r="C65" s="52"/>
      <c r="F65" s="1"/>
      <c r="G65" s="1"/>
    </row>
    <row r="66" spans="1:7" ht="15.75" hidden="1" outlineLevel="1" x14ac:dyDescent="0.2">
      <c r="A66" s="50" t="s">
        <v>183</v>
      </c>
      <c r="B66" s="53" t="s">
        <v>2</v>
      </c>
      <c r="C66" s="51" t="s">
        <v>366</v>
      </c>
      <c r="F66" s="1"/>
      <c r="G66" s="1"/>
    </row>
    <row r="67" spans="1:7" ht="30" collapsed="1" x14ac:dyDescent="0.2">
      <c r="A67" s="50" t="s">
        <v>293</v>
      </c>
      <c r="B67" s="54" t="s">
        <v>11</v>
      </c>
      <c r="C67" s="51" t="s">
        <v>367</v>
      </c>
      <c r="F67" s="1"/>
      <c r="G67" s="1"/>
    </row>
    <row r="68" spans="1:7" ht="27" customHeight="1" x14ac:dyDescent="0.25">
      <c r="A68" s="62" t="s">
        <v>189</v>
      </c>
      <c r="B68" s="38"/>
      <c r="C68" s="39"/>
      <c r="F68" s="1"/>
      <c r="G68" s="1"/>
    </row>
    <row r="69" spans="1:7" ht="30" x14ac:dyDescent="0.2">
      <c r="A69" s="50" t="s">
        <v>280</v>
      </c>
      <c r="B69" s="53" t="s">
        <v>11</v>
      </c>
      <c r="C69" s="51" t="s">
        <v>368</v>
      </c>
      <c r="F69" s="1"/>
      <c r="G69" s="1"/>
    </row>
    <row r="70" spans="1:7" ht="15" hidden="1" outlineLevel="2" x14ac:dyDescent="0.2">
      <c r="A70" s="49" t="s">
        <v>281</v>
      </c>
      <c r="B70" s="17" t="s">
        <v>11</v>
      </c>
      <c r="C70" s="52"/>
      <c r="F70" s="1"/>
      <c r="G70" s="1"/>
    </row>
    <row r="71" spans="1:7" ht="15" hidden="1" outlineLevel="2" x14ac:dyDescent="0.2">
      <c r="A71" s="49" t="s">
        <v>200</v>
      </c>
      <c r="B71" s="17" t="s">
        <v>11</v>
      </c>
      <c r="C71" s="52"/>
      <c r="F71" s="1"/>
      <c r="G71" s="1"/>
    </row>
    <row r="72" spans="1:7" ht="15" customHeight="1" collapsed="1" x14ac:dyDescent="0.2">
      <c r="A72" s="50" t="s">
        <v>205</v>
      </c>
      <c r="B72" s="53" t="s">
        <v>11</v>
      </c>
      <c r="C72" s="51" t="s">
        <v>369</v>
      </c>
      <c r="F72" s="1"/>
      <c r="G72" s="1"/>
    </row>
    <row r="73" spans="1:7" ht="15" hidden="1" outlineLevel="2" x14ac:dyDescent="0.2">
      <c r="A73" s="49" t="s">
        <v>206</v>
      </c>
      <c r="B73" s="17" t="s">
        <v>8</v>
      </c>
      <c r="C73" s="52"/>
      <c r="F73" s="1"/>
      <c r="G73" s="1"/>
    </row>
    <row r="74" spans="1:7" ht="30" hidden="1" outlineLevel="2" x14ac:dyDescent="0.2">
      <c r="A74" s="49" t="s">
        <v>211</v>
      </c>
      <c r="B74" s="17" t="s">
        <v>11</v>
      </c>
      <c r="C74" s="52"/>
      <c r="F74" s="1"/>
      <c r="G74" s="1"/>
    </row>
    <row r="75" spans="1:7" ht="15" hidden="1" outlineLevel="2" x14ac:dyDescent="0.2">
      <c r="A75" s="49" t="s">
        <v>282</v>
      </c>
      <c r="B75" s="17" t="s">
        <v>11</v>
      </c>
      <c r="C75" s="52"/>
      <c r="F75" s="1"/>
      <c r="G75" s="1"/>
    </row>
    <row r="76" spans="1:7" ht="27" customHeight="1" collapsed="1" x14ac:dyDescent="0.25">
      <c r="A76" s="62" t="s">
        <v>319</v>
      </c>
      <c r="B76" s="38"/>
      <c r="C76" s="39"/>
      <c r="F76" s="1"/>
      <c r="G76" s="1"/>
    </row>
    <row r="77" spans="1:7" ht="30" x14ac:dyDescent="0.2">
      <c r="A77" s="50" t="s">
        <v>283</v>
      </c>
      <c r="B77" s="53" t="s">
        <v>13</v>
      </c>
      <c r="C77" s="51" t="s">
        <v>370</v>
      </c>
      <c r="F77" s="1"/>
      <c r="G77" s="1"/>
    </row>
    <row r="78" spans="1:7" ht="15" hidden="1" outlineLevel="2" x14ac:dyDescent="0.2">
      <c r="A78" s="49" t="s">
        <v>223</v>
      </c>
      <c r="B78" s="17" t="s">
        <v>2</v>
      </c>
      <c r="C78" s="52"/>
      <c r="F78" s="1"/>
      <c r="G78" s="1"/>
    </row>
    <row r="79" spans="1:7" ht="30" hidden="1" outlineLevel="2" x14ac:dyDescent="0.2">
      <c r="A79" s="49" t="s">
        <v>284</v>
      </c>
      <c r="B79" s="17" t="s">
        <v>13</v>
      </c>
      <c r="C79" s="52" t="s">
        <v>371</v>
      </c>
      <c r="F79" s="1"/>
      <c r="G79" s="1"/>
    </row>
    <row r="80" spans="1:7" ht="30" hidden="1" outlineLevel="2" x14ac:dyDescent="0.2">
      <c r="A80" s="49" t="s">
        <v>285</v>
      </c>
      <c r="B80" s="17" t="s">
        <v>13</v>
      </c>
      <c r="C80" s="52" t="s">
        <v>372</v>
      </c>
      <c r="F80" s="1"/>
      <c r="G80" s="1"/>
    </row>
    <row r="81" spans="1:7" ht="15" hidden="1" outlineLevel="2" x14ac:dyDescent="0.2">
      <c r="A81" s="49" t="s">
        <v>230</v>
      </c>
      <c r="B81" s="17" t="s">
        <v>13</v>
      </c>
      <c r="C81" s="52" t="s">
        <v>373</v>
      </c>
      <c r="F81" s="1"/>
      <c r="G81" s="1"/>
    </row>
    <row r="82" spans="1:7" ht="30" hidden="1" outlineLevel="2" x14ac:dyDescent="0.2">
      <c r="A82" s="49" t="s">
        <v>231</v>
      </c>
      <c r="B82" s="17" t="s">
        <v>13</v>
      </c>
      <c r="C82" s="52" t="s">
        <v>374</v>
      </c>
      <c r="F82" s="1"/>
      <c r="G82" s="1"/>
    </row>
    <row r="83" spans="1:7" ht="30" hidden="1" outlineLevel="2" x14ac:dyDescent="0.2">
      <c r="A83" s="49" t="s">
        <v>232</v>
      </c>
      <c r="B83" s="17" t="s">
        <v>13</v>
      </c>
      <c r="C83" s="52" t="s">
        <v>375</v>
      </c>
      <c r="F83" s="1"/>
      <c r="G83" s="1"/>
    </row>
    <row r="84" spans="1:7" ht="30" hidden="1" outlineLevel="2" x14ac:dyDescent="0.2">
      <c r="A84" s="49" t="s">
        <v>233</v>
      </c>
      <c r="B84" s="17" t="s">
        <v>13</v>
      </c>
      <c r="C84" s="52" t="s">
        <v>376</v>
      </c>
      <c r="F84" s="1"/>
      <c r="G84" s="1"/>
    </row>
    <row r="85" spans="1:7" ht="31.5" customHeight="1" collapsed="1" x14ac:dyDescent="0.2">
      <c r="A85" s="50" t="s">
        <v>235</v>
      </c>
      <c r="B85" s="53" t="s">
        <v>13</v>
      </c>
      <c r="C85" s="51" t="s">
        <v>321</v>
      </c>
      <c r="F85" s="1"/>
      <c r="G85" s="1"/>
    </row>
    <row r="86" spans="1:7" ht="15" hidden="1" outlineLevel="2" x14ac:dyDescent="0.2">
      <c r="A86" s="49" t="s">
        <v>240</v>
      </c>
      <c r="B86" s="17" t="s">
        <v>13</v>
      </c>
      <c r="C86" s="52" t="s">
        <v>377</v>
      </c>
      <c r="F86" s="1"/>
      <c r="G86" s="1"/>
    </row>
    <row r="87" spans="1:7" ht="30" hidden="1" outlineLevel="2" x14ac:dyDescent="0.2">
      <c r="A87" s="49" t="s">
        <v>241</v>
      </c>
      <c r="B87" s="17" t="s">
        <v>13</v>
      </c>
      <c r="C87" s="52" t="s">
        <v>378</v>
      </c>
      <c r="F87" s="1"/>
      <c r="G87" s="1"/>
    </row>
    <row r="88" spans="1:7" ht="15" hidden="1" outlineLevel="2" x14ac:dyDescent="0.2">
      <c r="A88" s="49" t="s">
        <v>242</v>
      </c>
      <c r="B88" s="17" t="s">
        <v>13</v>
      </c>
      <c r="C88" s="52" t="s">
        <v>379</v>
      </c>
      <c r="F88" s="1"/>
      <c r="G88" s="1"/>
    </row>
    <row r="89" spans="1:7" ht="15" hidden="1" outlineLevel="2" x14ac:dyDescent="0.2">
      <c r="A89" s="49" t="s">
        <v>243</v>
      </c>
      <c r="B89" s="17" t="s">
        <v>13</v>
      </c>
      <c r="C89" s="52" t="s">
        <v>324</v>
      </c>
      <c r="F89" s="1"/>
      <c r="G89" s="1"/>
    </row>
    <row r="90" spans="1:7" ht="15" hidden="1" outlineLevel="2" x14ac:dyDescent="0.2">
      <c r="A90" s="49" t="s">
        <v>244</v>
      </c>
      <c r="B90" s="17" t="s">
        <v>13</v>
      </c>
      <c r="C90" s="52" t="s">
        <v>380</v>
      </c>
      <c r="F90" s="1"/>
      <c r="G90" s="1"/>
    </row>
    <row r="91" spans="1:7" ht="12.75" customHeight="1" collapsed="1" x14ac:dyDescent="0.2"/>
  </sheetData>
  <sheetProtection formatColumns="0" formatRows="0" insertHyperlinks="0"/>
  <dataConsolidate/>
  <phoneticPr fontId="18" type="noConversion"/>
  <conditionalFormatting sqref="B21:B24 B43:B67 B69:B75 B77:B90">
    <cfRule type="containsText" dxfId="2313" priority="77" operator="containsText" text="TG0">
      <formula>NOT(ISERROR(SEARCH("TG0",B21)))</formula>
    </cfRule>
    <cfRule type="containsText" dxfId="2312" priority="76" operator="containsText" text="TG1">
      <formula>NOT(ISERROR(SEARCH("TG1",B21)))</formula>
    </cfRule>
    <cfRule type="containsText" dxfId="2311" priority="75" operator="containsText" text="TG2">
      <formula>NOT(ISERROR(SEARCH("TG2",B21)))</formula>
    </cfRule>
    <cfRule type="containsText" dxfId="2310" priority="74" operator="containsText" text="TG3">
      <formula>NOT(ISERROR(SEARCH("TG3",B21)))</formula>
    </cfRule>
  </conditionalFormatting>
  <conditionalFormatting sqref="B22 B24">
    <cfRule type="containsText" dxfId="2309" priority="73" operator="containsText" text="Ja">
      <formula>NOT(ISERROR(SEARCH("Ja",B22)))</formula>
    </cfRule>
  </conditionalFormatting>
  <conditionalFormatting sqref="B22">
    <cfRule type="containsText" dxfId="2308" priority="72" operator="containsText" text="ja">
      <formula>NOT(ISERROR(SEARCH("ja",B22)))</formula>
    </cfRule>
  </conditionalFormatting>
  <conditionalFormatting sqref="B28">
    <cfRule type="cellIs" dxfId="2307" priority="82" operator="lessThan">
      <formula>0.79</formula>
    </cfRule>
    <cfRule type="cellIs" dxfId="2306" priority="83" operator="greaterThan">
      <formula>0.9</formula>
    </cfRule>
    <cfRule type="cellIs" dxfId="2305" priority="84" operator="greaterThan">
      <formula>0.79</formula>
    </cfRule>
  </conditionalFormatting>
  <conditionalFormatting sqref="B29">
    <cfRule type="containsText" dxfId="2304" priority="24" operator="containsText" text="For lite">
      <formula>NOT(ISERROR(SEARCH("For lite",B29)))</formula>
    </cfRule>
    <cfRule type="containsText" dxfId="2303" priority="25" operator="containsText" text="Mangelfull">
      <formula>NOT(ISERROR(SEARCH("Mangelfull",B29)))</formula>
    </cfRule>
    <cfRule type="containsText" dxfId="2302" priority="26" operator="containsText" text="Tilstrekkelig">
      <formula>NOT(ISERROR(SEARCH("Tilstrekkelig",B29)))</formula>
    </cfRule>
    <cfRule type="containsText" dxfId="2301" priority="27" operator="containsText" text="God">
      <formula>NOT(ISERROR(SEARCH("God",B29)))</formula>
    </cfRule>
  </conditionalFormatting>
  <conditionalFormatting sqref="B33:B41 B77:B90">
    <cfRule type="containsText" dxfId="2300" priority="81" operator="containsText" text="EG0">
      <formula>NOT(ISERROR(SEARCH("EG0",B33)))</formula>
    </cfRule>
    <cfRule type="containsText" dxfId="2299" priority="80" operator="containsText" text="EG1">
      <formula>NOT(ISERROR(SEARCH("EG1",B33)))</formula>
    </cfRule>
    <cfRule type="containsText" dxfId="2298" priority="79" operator="containsText" text="EG2">
      <formula>NOT(ISERROR(SEARCH("EG2",B33)))</formula>
    </cfRule>
  </conditionalFormatting>
  <conditionalFormatting sqref="B77:B90 B33:B41">
    <cfRule type="containsText" dxfId="2297" priority="78" operator="containsText" text="EG3">
      <formula>NOT(ISERROR(SEARCH("EG3",B33)))</formula>
    </cfRule>
  </conditionalFormatting>
  <conditionalFormatting sqref="L2">
    <cfRule type="containsText" dxfId="2296" priority="67" operator="containsText" text="TG0">
      <formula>NOT(ISERROR(SEARCH("TG0",L2)))</formula>
    </cfRule>
    <cfRule type="containsText" dxfId="2295" priority="66" operator="containsText" text="TG0">
      <formula>NOT(ISERROR(SEARCH("TG0",L2)))</formula>
    </cfRule>
    <cfRule type="containsText" dxfId="2294" priority="65" operator="containsText" text="TG1">
      <formula>NOT(ISERROR(SEARCH("TG1",L2)))</formula>
    </cfRule>
    <cfRule type="containsText" dxfId="2293" priority="63" operator="containsText" text="TG3">
      <formula>NOT(ISERROR(SEARCH("TG3",L2)))</formula>
    </cfRule>
    <cfRule type="containsText" dxfId="2292" priority="64" operator="containsText" text="TG2">
      <formula>NOT(ISERROR(SEARCH("TG2",L2)))</formula>
    </cfRule>
    <cfRule type="containsText" dxfId="2291" priority="62" operator="containsText" text="Ja">
      <formula>NOT(ISERROR(SEARCH("Ja",L2)))</formula>
    </cfRule>
    <cfRule type="containsText" dxfId="2290" priority="61" operator="containsText" text="ja">
      <formula>NOT(ISERROR(SEARCH("ja",L2)))</formula>
    </cfRule>
  </conditionalFormatting>
  <conditionalFormatting sqref="M2 O2:P2">
    <cfRule type="containsText" dxfId="2289" priority="85" operator="containsText" text="EG3">
      <formula>NOT(ISERROR(SEARCH("EG3",M2)))</formula>
    </cfRule>
    <cfRule type="containsText" dxfId="2288" priority="86" operator="containsText" text="EG2">
      <formula>NOT(ISERROR(SEARCH("EG2",M2)))</formula>
    </cfRule>
    <cfRule type="containsText" dxfId="2287" priority="87" operator="containsText" text="EG1">
      <formula>NOT(ISERROR(SEARCH("EG1",M2)))</formula>
    </cfRule>
    <cfRule type="containsText" dxfId="2286" priority="88" operator="containsText" text="EG0">
      <formula>NOT(ISERROR(SEARCH("EG0",M2)))</formula>
    </cfRule>
  </conditionalFormatting>
  <conditionalFormatting sqref="N2">
    <cfRule type="containsText" dxfId="2285" priority="55" operator="containsText" text="Ja">
      <formula>NOT(ISERROR(SEARCH("Ja",N2)))</formula>
    </cfRule>
    <cfRule type="containsText" dxfId="2284" priority="56" operator="containsText" text="TG3">
      <formula>NOT(ISERROR(SEARCH("TG3",N2)))</formula>
    </cfRule>
    <cfRule type="containsText" dxfId="2283" priority="57" operator="containsText" text="TG2">
      <formula>NOT(ISERROR(SEARCH("TG2",N2)))</formula>
    </cfRule>
    <cfRule type="containsText" dxfId="2282" priority="58" operator="containsText" text="TG1">
      <formula>NOT(ISERROR(SEARCH("TG1",N2)))</formula>
    </cfRule>
    <cfRule type="containsText" dxfId="2281" priority="59" operator="containsText" text="TG0">
      <formula>NOT(ISERROR(SEARCH("TG0",N2)))</formula>
    </cfRule>
    <cfRule type="containsText" dxfId="2280" priority="60" operator="containsText" text="TG0">
      <formula>NOT(ISERROR(SEARCH("TG0",N2)))</formula>
    </cfRule>
  </conditionalFormatting>
  <conditionalFormatting sqref="Q2">
    <cfRule type="cellIs" dxfId="2279" priority="49" operator="greaterThan">
      <formula>0.79</formula>
    </cfRule>
    <cfRule type="cellIs" dxfId="2278" priority="48" operator="greaterThan">
      <formula>0.9</formula>
    </cfRule>
    <cfRule type="cellIs" dxfId="2277" priority="47" operator="lessThan">
      <formula>0.79</formula>
    </cfRule>
  </conditionalFormatting>
  <conditionalFormatting sqref="R2">
    <cfRule type="containsText" dxfId="2276" priority="43" operator="containsText" text="For lite">
      <formula>NOT(ISERROR(SEARCH("For lite",R2)))</formula>
    </cfRule>
    <cfRule type="containsText" dxfId="2275" priority="46" operator="containsText" text="God">
      <formula>NOT(ISERROR(SEARCH("God",R2)))</formula>
    </cfRule>
    <cfRule type="containsText" dxfId="2274" priority="45" operator="containsText" text="Tilstrekkelig">
      <formula>NOT(ISERROR(SEARCH("Tilstrekkelig",R2)))</formula>
    </cfRule>
    <cfRule type="containsText" dxfId="2273" priority="44" operator="containsText" text="Mangelfull">
      <formula>NOT(ISERROR(SEARCH("Mangelfull",R2)))</formula>
    </cfRule>
  </conditionalFormatting>
  <conditionalFormatting sqref="U2:AC2">
    <cfRule type="containsText" dxfId="2272" priority="41" operator="containsText" text="EG0">
      <formula>NOT(ISERROR(SEARCH("EG0",U2)))</formula>
    </cfRule>
    <cfRule type="containsText" dxfId="2271" priority="40" operator="containsText" text="EG1">
      <formula>NOT(ISERROR(SEARCH("EG1",U2)))</formula>
    </cfRule>
    <cfRule type="containsText" dxfId="2270" priority="38" operator="containsText" text="EG3">
      <formula>NOT(ISERROR(SEARCH("EG3",U2)))</formula>
    </cfRule>
    <cfRule type="containsText" dxfId="2269" priority="39" operator="containsText" text="EG2">
      <formula>NOT(ISERROR(SEARCH("EG2",U2)))</formula>
    </cfRule>
  </conditionalFormatting>
  <conditionalFormatting sqref="AD2:CB2">
    <cfRule type="containsText" dxfId="2268" priority="14" operator="containsText" text="TG0">
      <formula>NOT(ISERROR(SEARCH("TG0",AD2)))</formula>
    </cfRule>
    <cfRule type="containsText" dxfId="2267" priority="13" operator="containsText" text="TG1">
      <formula>NOT(ISERROR(SEARCH("TG1",AD2)))</formula>
    </cfRule>
    <cfRule type="containsText" dxfId="2266" priority="12" operator="containsText" text="TG2">
      <formula>NOT(ISERROR(SEARCH("TG2",AD2)))</formula>
    </cfRule>
    <cfRule type="containsText" dxfId="2265" priority="11" operator="containsText" text="TG3">
      <formula>NOT(ISERROR(SEARCH("TG3",AD2)))</formula>
    </cfRule>
  </conditionalFormatting>
  <conditionalFormatting sqref="BX2:CB2">
    <cfRule type="containsText" dxfId="2264" priority="9" operator="containsText" text="ja">
      <formula>NOT(ISERROR(SEARCH("ja",BX2)))</formula>
    </cfRule>
    <cfRule type="containsText" dxfId="2263" priority="10" operator="containsText" text="Ja">
      <formula>NOT(ISERROR(SEARCH("Ja",BX2)))</formula>
    </cfRule>
  </conditionalFormatting>
  <hyperlinks>
    <hyperlink ref="C14" r:id="rId1" xr:uid="{BD6AAF4C-9795-4A9B-8D78-4BB927CCC9F2}"/>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23" operator="containsText" id="{D37E4C39-20FC-4C8B-B6DE-D539E6D11A38}">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2" operator="containsText" id="{F9F9B073-DC80-49DA-B09A-D9E9C6CC06D2}">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FA59BB9A-0F8E-423C-BF00-1DE85B714BBC}">
          <x14:formula1>
            <xm:f>Evalueringsmatrise_grunnlag!$A$9:$A$13</xm:f>
          </x14:formula1>
          <xm:sqref>B33:B41</xm:sqref>
        </x14:dataValidation>
        <x14:dataValidation type="list" allowBlank="1" showInputMessage="1" showErrorMessage="1" xr:uid="{D1BF4056-64B6-464B-9D2B-F50D5E355888}">
          <x14:formula1>
            <xm:f>Evalueringsmatrise_grunnlag!$A$27:$A$28</xm:f>
          </x14:formula1>
          <xm:sqref>B24 B68 B76</xm:sqref>
        </x14:dataValidation>
        <x14:dataValidation type="list" allowBlank="1" showInputMessage="1" showErrorMessage="1" xr:uid="{AD7B9666-F2C4-4138-9D4E-22B5A09D32CE}">
          <x14:formula1>
            <xm:f>Evalueringsmatrise_grunnlag!$A$2:$A$6</xm:f>
          </x14:formula1>
          <xm:sqref>B43:B67 B69:B75 B77:B90</xm:sqref>
        </x14:dataValidation>
        <x14:dataValidation type="list" allowBlank="1" showInputMessage="1" showErrorMessage="1" xr:uid="{D1F37B3F-67FD-497A-92E2-DA020142A8B4}">
          <x14:formula1>
            <xm:f>Evalueringsmatrise_grunnlag!$A$21:$A$24</xm:f>
          </x14:formula1>
          <xm:sqref>B29</xm:sqref>
        </x14:dataValidation>
        <x14:dataValidation type="list" allowBlank="1" showInputMessage="1" showErrorMessage="1" xr:uid="{FF7CE5BF-36E0-4321-945F-A22436A6C30A}">
          <x14:formula1>
            <xm:f>Evalueringsmatrise_grunnlag!$E$13:$E$17</xm:f>
          </x14:formula1>
          <xm:sqref>B22</xm:sqref>
        </x14:dataValidation>
        <x14:dataValidation type="list" allowBlank="1" showInputMessage="1" showErrorMessage="1" xr:uid="{36984DF4-F9E6-4A80-87B8-1CC83683407A}">
          <x14:formula1>
            <xm:f>Evalueringsmatrise_grunnlag!$E$2:$E$4</xm:f>
          </x14:formula1>
          <xm:sqref>B31</xm:sqref>
        </x14:dataValidation>
        <x14:dataValidation type="list" allowBlank="1" showInputMessage="1" showErrorMessage="1" xr:uid="{5B5D45C7-AFD7-400D-AC2F-49FDA516CF72}">
          <x14:formula1>
            <xm:f>Evalueringsmatrise_grunnlag!$E$7:$E$10</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D8E23-FF5E-4D18-8406-18D7D7B7AC93}">
  <sheetPr>
    <tabColor theme="5" tint="0.79998168889431442"/>
    <pageSetUpPr fitToPage="1"/>
  </sheetPr>
  <dimension ref="A1:CC95"/>
  <sheetViews>
    <sheetView showGridLines="0" topLeftCell="A11" zoomScaleNormal="100" workbookViewId="0">
      <selection activeCell="B42" sqref="B42"/>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1"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1" x14ac:dyDescent="0.25">
      <c r="A2" s="31" t="str">
        <f>$A$11</f>
        <v>Flekkerøy skole</v>
      </c>
      <c r="B2" s="65" t="str">
        <f>$B$12</f>
        <v>1.-7. trinn</v>
      </c>
      <c r="C2" s="22">
        <f>$B$13</f>
        <v>382</v>
      </c>
      <c r="D2" s="22">
        <f>$B$14</f>
        <v>0</v>
      </c>
      <c r="E2" s="22">
        <f>$B$15</f>
        <v>6009</v>
      </c>
      <c r="F2" s="66">
        <f>$B$16</f>
        <v>20309</v>
      </c>
      <c r="G2" s="66">
        <f>$B$17</f>
        <v>13672</v>
      </c>
      <c r="H2" s="66">
        <f>$B$18</f>
        <v>13672</v>
      </c>
      <c r="I2" s="66">
        <f>$B$19</f>
        <v>0</v>
      </c>
      <c r="J2" s="66">
        <f>$B$20</f>
        <v>1985</v>
      </c>
      <c r="K2" s="22">
        <f>$B$21</f>
        <v>2005</v>
      </c>
      <c r="L2" s="32" t="str">
        <f>$B$22</f>
        <v>Nei</v>
      </c>
      <c r="M2" s="32" t="str">
        <f>$B$23</f>
        <v>A</v>
      </c>
      <c r="N2" s="32" t="str">
        <f>$B$24</f>
        <v>Nei</v>
      </c>
      <c r="O2" s="33">
        <f>$B$26</f>
        <v>455.40000000000003</v>
      </c>
      <c r="P2" s="32">
        <f>$B$27</f>
        <v>506</v>
      </c>
      <c r="Q2" s="21">
        <f>$B$28</f>
        <v>0.75494071146245056</v>
      </c>
      <c r="R2" s="61" t="str">
        <f>$B$29</f>
        <v>God</v>
      </c>
      <c r="S2" s="22">
        <f>$B$30</f>
        <v>35.790575916230367</v>
      </c>
      <c r="T2" s="32" t="str">
        <f>$B$31</f>
        <v>↓</v>
      </c>
      <c r="U2" s="17" t="str">
        <f>$B$33</f>
        <v>EG0</v>
      </c>
      <c r="V2" s="17" t="str">
        <f>$B$34</f>
        <v>EG0</v>
      </c>
      <c r="W2" s="17" t="str">
        <f>$B$35</f>
        <v>EG0</v>
      </c>
      <c r="X2" s="17" t="str">
        <f>$B$36</f>
        <v>EG1</v>
      </c>
      <c r="Y2" s="17" t="str">
        <f>$B$37</f>
        <v>EG0</v>
      </c>
      <c r="Z2" s="17" t="str">
        <f>$B$38</f>
        <v>EG0</v>
      </c>
      <c r="AA2" s="17" t="str">
        <f>$B$39</f>
        <v>EG0</v>
      </c>
      <c r="AB2" s="17" t="str">
        <f>$B$40</f>
        <v>EG1</v>
      </c>
      <c r="AC2" s="17" t="str">
        <f>$B$41</f>
        <v>EG0</v>
      </c>
      <c r="AD2" s="17" t="str">
        <f>$B$43</f>
        <v>TG1</v>
      </c>
      <c r="AE2" s="17" t="str">
        <f>$B$44</f>
        <v>TG1</v>
      </c>
      <c r="AF2" s="17" t="str">
        <f>$B$45</f>
        <v>TG1</v>
      </c>
      <c r="AG2" s="17" t="str">
        <f>$B$46</f>
        <v>TG1</v>
      </c>
      <c r="AH2" s="17" t="str">
        <f>$B$47</f>
        <v>TG1</v>
      </c>
      <c r="AI2" s="17" t="str">
        <f>$B$48</f>
        <v>TG1</v>
      </c>
      <c r="AJ2" s="17" t="str">
        <f>$B$49</f>
        <v>TG1</v>
      </c>
      <c r="AK2" s="17" t="str">
        <f>$B$50</f>
        <v>TG2</v>
      </c>
      <c r="AL2" s="17" t="str">
        <f>$B$51</f>
        <v>TG1</v>
      </c>
      <c r="AM2" s="17" t="str">
        <f>$B$52</f>
        <v>TG2</v>
      </c>
      <c r="AN2" s="17" t="str">
        <f>$B$53</f>
        <v>TG2</v>
      </c>
      <c r="AO2" s="17" t="str">
        <f>$B$54</f>
        <v>TG2</v>
      </c>
      <c r="AP2" s="17" t="str">
        <f>$B$55</f>
        <v>TG2</v>
      </c>
      <c r="AQ2" s="17" t="str">
        <f>$B$56</f>
        <v>TG2</v>
      </c>
      <c r="AR2" s="17" t="str">
        <f>$B$57</f>
        <v>TG2</v>
      </c>
      <c r="AS2" s="17" t="str">
        <f>$B$58</f>
        <v>TG1</v>
      </c>
      <c r="AT2" s="17" t="str">
        <f>$B$59</f>
        <v>TG1</v>
      </c>
      <c r="AU2" s="17" t="str">
        <f>$B$60</f>
        <v>TG1</v>
      </c>
      <c r="AV2" s="17" t="str">
        <f>$B$61</f>
        <v>TG2</v>
      </c>
      <c r="AW2" s="17" t="str">
        <f>$B$62</f>
        <v>TG2</v>
      </c>
      <c r="AX2" s="17" t="str">
        <f>$B$63</f>
        <v>-</v>
      </c>
      <c r="AY2" s="17" t="str">
        <f>$B$64</f>
        <v>TG2</v>
      </c>
      <c r="AZ2" s="17" t="str">
        <f>$B$65</f>
        <v>TG2</v>
      </c>
      <c r="BA2" s="17" t="str">
        <f>$B$66</f>
        <v>TG1</v>
      </c>
      <c r="BB2" s="17" t="str">
        <f>$B$67</f>
        <v>TG1</v>
      </c>
      <c r="BC2" s="17" t="str">
        <f>$B$69</f>
        <v>TG2</v>
      </c>
      <c r="BD2" s="17" t="str">
        <f>$B$70</f>
        <v>TG2</v>
      </c>
      <c r="BE2" s="17" t="str">
        <f>$B$71</f>
        <v>TG3</v>
      </c>
      <c r="BF2" s="17" t="str">
        <f>$B$72</f>
        <v>TG1</v>
      </c>
      <c r="BG2" s="17" t="str">
        <f>$B$73</f>
        <v>TG1</v>
      </c>
      <c r="BH2" s="17" t="str">
        <f>$B$74</f>
        <v>TG2</v>
      </c>
      <c r="BI2" s="17" t="str">
        <f>$B$75</f>
        <v>TG1</v>
      </c>
      <c r="BJ2" s="17" t="str">
        <f>$B$77</f>
        <v>TG2</v>
      </c>
      <c r="BK2" s="17" t="str">
        <f>$B$78</f>
        <v>TG1</v>
      </c>
      <c r="BL2" s="17" t="str">
        <f>$B$79</f>
        <v>TG3</v>
      </c>
      <c r="BM2" s="17" t="str">
        <f>$B$80</f>
        <v>TG2</v>
      </c>
      <c r="BN2" s="17" t="str">
        <f>$B$81</f>
        <v>TG2</v>
      </c>
      <c r="BO2" s="17" t="str">
        <f>$B$82</f>
        <v>TG3</v>
      </c>
      <c r="BP2" s="17" t="str">
        <f>$B$83</f>
        <v>TG3</v>
      </c>
      <c r="BQ2" s="17" t="str">
        <f>$B$84</f>
        <v>TG2</v>
      </c>
      <c r="BR2" s="17" t="str">
        <f>$B$85</f>
        <v>TG3</v>
      </c>
      <c r="BS2" s="17" t="str">
        <f>$B$86</f>
        <v>TG2</v>
      </c>
      <c r="BT2" s="17" t="str">
        <f>$B$87</f>
        <v>TG3</v>
      </c>
      <c r="BU2" s="17" t="str">
        <f>$B$88</f>
        <v>TG3</v>
      </c>
      <c r="BV2" s="17" t="str">
        <f>$B$89</f>
        <v>TG3</v>
      </c>
      <c r="BW2" s="17" t="str">
        <f>$B$90</f>
        <v>TG3</v>
      </c>
      <c r="BX2" s="17" t="e">
        <f>#REF!</f>
        <v>#REF!</v>
      </c>
      <c r="BY2" s="17" t="e">
        <f>#REF!</f>
        <v>#REF!</v>
      </c>
      <c r="BZ2" s="17" t="e">
        <f>#REF!</f>
        <v>#REF!</v>
      </c>
      <c r="CA2" s="17" t="e">
        <f>#REF!</f>
        <v>#REF!</v>
      </c>
      <c r="CB2" s="17" t="e">
        <f>#REF!</f>
        <v>#REF!</v>
      </c>
      <c r="CC2" s="97">
        <f>E48</f>
        <v>0</v>
      </c>
    </row>
    <row r="3" spans="1:81" hidden="1" outlineLevel="1" x14ac:dyDescent="0.2">
      <c r="B3" s="1"/>
    </row>
    <row r="4" spans="1:81" hidden="1" outlineLevel="1" x14ac:dyDescent="0.2">
      <c r="B4" s="5"/>
    </row>
    <row r="5" spans="1:81" hidden="1" outlineLevel="1" x14ac:dyDescent="0.2"/>
    <row r="6" spans="1:81" hidden="1" outlineLevel="1" x14ac:dyDescent="0.2"/>
    <row r="7" spans="1:81" hidden="1" outlineLevel="1"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381</v>
      </c>
      <c r="B11" s="9" t="s">
        <v>303</v>
      </c>
      <c r="C11" s="9" t="s">
        <v>304</v>
      </c>
      <c r="AW11" s="1"/>
      <c r="AX11" s="1"/>
    </row>
    <row r="12" spans="1:81" ht="15.75" x14ac:dyDescent="0.25">
      <c r="A12" s="51" t="s">
        <v>247</v>
      </c>
      <c r="B12" s="34" t="s">
        <v>332</v>
      </c>
      <c r="C12" s="51"/>
      <c r="D12" s="18"/>
      <c r="E12" s="10"/>
      <c r="F12" s="10"/>
      <c r="G12" s="10"/>
      <c r="H12" s="10"/>
      <c r="I12" s="10"/>
      <c r="J12" s="10"/>
      <c r="K12" s="10"/>
      <c r="L12" s="10"/>
      <c r="M12" s="10"/>
      <c r="N12" s="10"/>
      <c r="O12" s="10"/>
      <c r="P12" s="10"/>
      <c r="Q12" s="10"/>
      <c r="R12" s="10"/>
      <c r="S12" s="10"/>
      <c r="T12" s="10"/>
      <c r="U12" s="10"/>
      <c r="V12" s="10"/>
      <c r="W12" s="10"/>
      <c r="X12" s="10"/>
      <c r="Y12" s="10"/>
      <c r="Z12" s="10"/>
      <c r="AA12" s="10"/>
      <c r="BD12" s="10"/>
      <c r="BE12" s="10"/>
    </row>
    <row r="13" spans="1:81" ht="15.75" x14ac:dyDescent="0.25">
      <c r="A13" s="51" t="s">
        <v>248</v>
      </c>
      <c r="B13" s="19">
        <v>382</v>
      </c>
      <c r="C13" s="51"/>
      <c r="D13" s="18"/>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81" ht="15.75" x14ac:dyDescent="0.25">
      <c r="A14" s="51" t="s">
        <v>249</v>
      </c>
      <c r="B14" s="28"/>
      <c r="C14" s="71" t="s">
        <v>382</v>
      </c>
      <c r="D14" s="18"/>
      <c r="E14" s="10"/>
      <c r="F14" s="10"/>
      <c r="G14" s="10"/>
      <c r="H14" s="10"/>
      <c r="I14" s="10"/>
      <c r="J14" s="10"/>
      <c r="K14" s="10"/>
      <c r="L14" s="10"/>
      <c r="M14" s="10"/>
      <c r="N14" s="10"/>
      <c r="O14" s="10"/>
      <c r="R14" s="10"/>
    </row>
    <row r="15" spans="1:81" ht="15" x14ac:dyDescent="0.2">
      <c r="A15" s="51" t="s">
        <v>250</v>
      </c>
      <c r="B15" s="17">
        <v>6009</v>
      </c>
      <c r="C15" s="51"/>
      <c r="D15" s="18"/>
      <c r="F15" s="1"/>
      <c r="G15" s="1"/>
    </row>
    <row r="16" spans="1:81" ht="15" x14ac:dyDescent="0.2">
      <c r="A16" s="51" t="s">
        <v>251</v>
      </c>
      <c r="B16" s="17">
        <v>20309</v>
      </c>
      <c r="C16" s="51"/>
      <c r="D16" s="18"/>
      <c r="F16" s="1"/>
      <c r="G16" s="1"/>
    </row>
    <row r="17" spans="1:18" ht="15" x14ac:dyDescent="0.2">
      <c r="A17" s="51" t="s">
        <v>252</v>
      </c>
      <c r="B17" s="63">
        <f>$B$18+$B$19</f>
        <v>13672</v>
      </c>
      <c r="C17" s="51"/>
      <c r="D17" s="18"/>
      <c r="F17" s="1"/>
      <c r="G17" s="1"/>
    </row>
    <row r="18" spans="1:18" ht="15" hidden="1" outlineLevel="2" x14ac:dyDescent="0.2">
      <c r="A18" s="49" t="s">
        <v>253</v>
      </c>
      <c r="B18" s="17">
        <v>13672</v>
      </c>
      <c r="C18" s="52"/>
      <c r="D18" s="18"/>
      <c r="F18" s="1"/>
      <c r="G18" s="1"/>
    </row>
    <row r="19" spans="1:18" ht="15" hidden="1" outlineLevel="2" x14ac:dyDescent="0.2">
      <c r="A19" s="49" t="s">
        <v>254</v>
      </c>
      <c r="B19" s="17">
        <v>0</v>
      </c>
      <c r="C19" s="52"/>
      <c r="D19" s="18"/>
      <c r="F19" s="1"/>
      <c r="G19" s="1"/>
    </row>
    <row r="20" spans="1:18" ht="30" collapsed="1" x14ac:dyDescent="0.2">
      <c r="A20" s="51" t="s">
        <v>255</v>
      </c>
      <c r="B20" s="17">
        <v>1985</v>
      </c>
      <c r="C20" s="51" t="s">
        <v>383</v>
      </c>
      <c r="D20" s="18"/>
      <c r="F20" s="1"/>
      <c r="G20" s="1"/>
    </row>
    <row r="21" spans="1:18" ht="15" x14ac:dyDescent="0.2">
      <c r="A21" s="51" t="s">
        <v>256</v>
      </c>
      <c r="B21" s="17">
        <v>2005</v>
      </c>
      <c r="C21" s="51"/>
      <c r="D21" s="18"/>
      <c r="F21" s="1"/>
      <c r="G21" s="1"/>
    </row>
    <row r="22" spans="1:18" ht="15" x14ac:dyDescent="0.2">
      <c r="A22" s="51" t="s">
        <v>257</v>
      </c>
      <c r="B22" s="17" t="s">
        <v>30</v>
      </c>
      <c r="C22" s="51"/>
      <c r="D22" s="18"/>
      <c r="F22" s="1"/>
      <c r="G22" s="1"/>
    </row>
    <row r="23" spans="1:18" ht="32.1" customHeight="1" x14ac:dyDescent="0.2">
      <c r="A23" s="51" t="s">
        <v>258</v>
      </c>
      <c r="B23" s="17" t="s">
        <v>16</v>
      </c>
      <c r="C23" s="51" t="str">
        <f>IF(Flekkerøy!B23=Evalueringsmatrise_grunnlag!E7,"Vedlikehold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D23" s="18"/>
      <c r="F23" s="1"/>
      <c r="G23" s="1"/>
    </row>
    <row r="24" spans="1:18" ht="15" x14ac:dyDescent="0.2">
      <c r="A24" s="51" t="s">
        <v>259</v>
      </c>
      <c r="B24" s="17" t="s">
        <v>30</v>
      </c>
      <c r="C24" s="51"/>
      <c r="D24" s="18"/>
      <c r="F24" s="1"/>
      <c r="G24" s="1"/>
    </row>
    <row r="25" spans="1:18" ht="27" customHeight="1" x14ac:dyDescent="0.25">
      <c r="A25" s="62" t="s">
        <v>309</v>
      </c>
      <c r="B25" s="38"/>
      <c r="C25" s="39"/>
      <c r="F25" s="1"/>
      <c r="G25" s="1"/>
    </row>
    <row r="26" spans="1:18" ht="30" hidden="1" outlineLevel="2" x14ac:dyDescent="0.25">
      <c r="A26" s="49" t="s">
        <v>310</v>
      </c>
      <c r="B26" s="22">
        <f>B27*0.9</f>
        <v>455.40000000000003</v>
      </c>
      <c r="C26" s="52"/>
      <c r="D26" s="18"/>
      <c r="E26" s="10"/>
      <c r="F26" s="10"/>
      <c r="G26" s="10"/>
      <c r="H26" s="10"/>
      <c r="I26" s="10"/>
      <c r="J26" s="10"/>
      <c r="K26" s="10"/>
      <c r="L26" s="10"/>
      <c r="M26" s="10"/>
      <c r="N26" s="10"/>
      <c r="O26" s="10"/>
      <c r="R26" s="10"/>
    </row>
    <row r="27" spans="1:18" ht="30" hidden="1" outlineLevel="2" x14ac:dyDescent="0.25">
      <c r="A27" s="49" t="s">
        <v>311</v>
      </c>
      <c r="B27" s="19">
        <v>506</v>
      </c>
      <c r="C27" s="52"/>
      <c r="D27" s="18"/>
      <c r="E27" s="10"/>
      <c r="F27" s="10"/>
      <c r="G27" s="10"/>
      <c r="H27" s="10"/>
      <c r="I27" s="10"/>
      <c r="J27" s="10"/>
      <c r="K27" s="10"/>
      <c r="L27" s="10"/>
      <c r="M27" s="10"/>
      <c r="N27" s="10"/>
      <c r="O27" s="10"/>
      <c r="R27" s="10"/>
    </row>
    <row r="28" spans="1:18" ht="15" collapsed="1" x14ac:dyDescent="0.25">
      <c r="A28" s="50" t="s">
        <v>290</v>
      </c>
      <c r="B28" s="21">
        <f>B13/B27</f>
        <v>0.75494071146245056</v>
      </c>
      <c r="C28" s="51"/>
      <c r="D28" s="18"/>
      <c r="F28" s="1"/>
      <c r="G28" s="1"/>
    </row>
    <row r="29" spans="1:18" ht="15" x14ac:dyDescent="0.2">
      <c r="A29" s="50" t="s">
        <v>263</v>
      </c>
      <c r="B29" s="67" t="s">
        <v>39</v>
      </c>
      <c r="C29" s="51"/>
      <c r="D29" s="18"/>
      <c r="F29" s="1"/>
      <c r="G29" s="1"/>
    </row>
    <row r="30" spans="1:18" ht="30" hidden="1" outlineLevel="2" x14ac:dyDescent="0.25">
      <c r="A30" s="49" t="s">
        <v>264</v>
      </c>
      <c r="B30" s="22">
        <f>$B$17/$B$13</f>
        <v>35.790575916230367</v>
      </c>
      <c r="C30" s="52"/>
      <c r="D30" s="18"/>
      <c r="E30" s="10"/>
      <c r="F30" s="10"/>
      <c r="G30" s="10"/>
      <c r="H30" s="10"/>
      <c r="I30" s="10"/>
      <c r="J30" s="10"/>
      <c r="K30" s="10"/>
      <c r="L30" s="10"/>
      <c r="M30" s="10"/>
      <c r="N30" s="10"/>
      <c r="O30" s="10"/>
      <c r="R30" s="10"/>
    </row>
    <row r="31" spans="1:18" ht="18.75" customHeight="1" collapsed="1" x14ac:dyDescent="0.2">
      <c r="A31" s="50" t="s">
        <v>291</v>
      </c>
      <c r="B31" s="30" t="s">
        <v>10</v>
      </c>
      <c r="C31" s="51" t="s">
        <v>312</v>
      </c>
      <c r="D31" s="18"/>
      <c r="F31" s="1"/>
      <c r="G31" s="1"/>
    </row>
    <row r="32" spans="1:18" ht="27" customHeight="1" x14ac:dyDescent="0.25">
      <c r="A32" s="62" t="s">
        <v>313</v>
      </c>
      <c r="B32" s="38" t="s">
        <v>313</v>
      </c>
      <c r="C32" s="39" t="s">
        <v>313</v>
      </c>
      <c r="F32" s="1"/>
      <c r="G32" s="1"/>
    </row>
    <row r="33" spans="1:7" ht="15.75" hidden="1" outlineLevel="1" x14ac:dyDescent="0.2">
      <c r="A33" s="50" t="s">
        <v>51</v>
      </c>
      <c r="B33" s="53" t="s">
        <v>20</v>
      </c>
      <c r="C33" s="51"/>
      <c r="D33" s="18"/>
      <c r="F33" s="1"/>
      <c r="G33" s="1"/>
    </row>
    <row r="34" spans="1:7" ht="15" hidden="1" outlineLevel="2" x14ac:dyDescent="0.2">
      <c r="A34" s="49" t="s">
        <v>56</v>
      </c>
      <c r="B34" s="17" t="s">
        <v>20</v>
      </c>
      <c r="C34" s="52"/>
      <c r="D34" s="18"/>
      <c r="F34" s="1"/>
      <c r="G34" s="1"/>
    </row>
    <row r="35" spans="1:7" ht="30" hidden="1" outlineLevel="2" x14ac:dyDescent="0.2">
      <c r="A35" s="49" t="s">
        <v>268</v>
      </c>
      <c r="B35" s="17" t="s">
        <v>20</v>
      </c>
      <c r="C35" s="52"/>
      <c r="D35" s="18"/>
      <c r="F35" s="1"/>
      <c r="G35" s="1"/>
    </row>
    <row r="36" spans="1:7" ht="29.45" hidden="1" customHeight="1" outlineLevel="2" x14ac:dyDescent="0.2">
      <c r="A36" s="49" t="s">
        <v>269</v>
      </c>
      <c r="B36" s="17" t="s">
        <v>23</v>
      </c>
      <c r="C36" s="52"/>
      <c r="D36" s="18"/>
      <c r="F36" s="1"/>
      <c r="G36" s="1"/>
    </row>
    <row r="37" spans="1:7" ht="15.75" hidden="1" outlineLevel="1" x14ac:dyDescent="0.2">
      <c r="A37" s="50" t="s">
        <v>71</v>
      </c>
      <c r="B37" s="53" t="s">
        <v>20</v>
      </c>
      <c r="C37" s="51"/>
      <c r="D37" s="18"/>
      <c r="F37" s="1"/>
      <c r="G37" s="1"/>
    </row>
    <row r="38" spans="1:7" ht="27.95" hidden="1" customHeight="1" outlineLevel="2" x14ac:dyDescent="0.2">
      <c r="A38" s="49" t="s">
        <v>74</v>
      </c>
      <c r="B38" s="17" t="s">
        <v>20</v>
      </c>
      <c r="C38" s="52"/>
      <c r="D38" s="18"/>
      <c r="F38" s="1"/>
      <c r="G38" s="1"/>
    </row>
    <row r="39" spans="1:7" ht="15" hidden="1" outlineLevel="2" x14ac:dyDescent="0.2">
      <c r="A39" s="49" t="s">
        <v>79</v>
      </c>
      <c r="B39" s="17" t="s">
        <v>20</v>
      </c>
      <c r="C39" s="52"/>
      <c r="D39" s="18"/>
      <c r="F39" s="1"/>
      <c r="G39" s="1"/>
    </row>
    <row r="40" spans="1:7" ht="15.75" hidden="1" outlineLevel="1" x14ac:dyDescent="0.2">
      <c r="A40" s="50" t="s">
        <v>84</v>
      </c>
      <c r="B40" s="53" t="s">
        <v>23</v>
      </c>
      <c r="C40" s="51"/>
      <c r="D40" s="18"/>
      <c r="F40" s="1"/>
      <c r="G40" s="1"/>
    </row>
    <row r="41" spans="1:7" ht="18.75" collapsed="1" x14ac:dyDescent="0.2">
      <c r="A41" s="50" t="s">
        <v>272</v>
      </c>
      <c r="B41" s="54" t="s">
        <v>20</v>
      </c>
      <c r="C41" s="51"/>
      <c r="D41" s="18"/>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8</v>
      </c>
      <c r="C46" s="52"/>
      <c r="F46" s="1"/>
      <c r="G46" s="1"/>
    </row>
    <row r="47" spans="1:7" ht="15" hidden="1" outlineLevel="2" x14ac:dyDescent="0.2">
      <c r="A47" s="49" t="s">
        <v>115</v>
      </c>
      <c r="B47" s="17" t="s">
        <v>8</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11</v>
      </c>
      <c r="C50" s="52"/>
      <c r="F50" s="1"/>
      <c r="G50" s="1"/>
    </row>
    <row r="51" spans="1:7" ht="15" hidden="1" outlineLevel="2" x14ac:dyDescent="0.2">
      <c r="A51" s="49" t="s">
        <v>127</v>
      </c>
      <c r="B51" s="17" t="s">
        <v>8</v>
      </c>
      <c r="C51" s="52"/>
      <c r="F51" s="1"/>
      <c r="G51" s="1"/>
    </row>
    <row r="52" spans="1:7" ht="15.75" hidden="1" outlineLevel="1" x14ac:dyDescent="0.2">
      <c r="A52" s="50" t="s">
        <v>273</v>
      </c>
      <c r="B52" s="53" t="s">
        <v>11</v>
      </c>
      <c r="C52" s="51"/>
      <c r="D52" s="18"/>
      <c r="F52" s="1"/>
      <c r="G52" s="1"/>
    </row>
    <row r="53" spans="1:7" ht="15" hidden="1" outlineLevel="2" x14ac:dyDescent="0.2">
      <c r="A53" s="49" t="s">
        <v>132</v>
      </c>
      <c r="B53" s="17" t="s">
        <v>11</v>
      </c>
      <c r="C53" s="52"/>
      <c r="D53" s="18"/>
      <c r="F53" s="1"/>
      <c r="G53" s="1"/>
    </row>
    <row r="54" spans="1:7" ht="15" hidden="1" outlineLevel="2" x14ac:dyDescent="0.2">
      <c r="A54" s="49" t="s">
        <v>137</v>
      </c>
      <c r="B54" s="17" t="s">
        <v>11</v>
      </c>
      <c r="C54" s="52"/>
      <c r="D54" s="18"/>
      <c r="F54" s="1"/>
      <c r="G54" s="1"/>
    </row>
    <row r="55" spans="1:7" ht="15" hidden="1" outlineLevel="2" x14ac:dyDescent="0.2">
      <c r="A55" s="49" t="s">
        <v>142</v>
      </c>
      <c r="B55" s="17" t="s">
        <v>11</v>
      </c>
      <c r="C55" s="52"/>
      <c r="D55" s="18"/>
      <c r="F55" s="1"/>
      <c r="G55" s="1"/>
    </row>
    <row r="56" spans="1:7" ht="15" hidden="1" outlineLevel="2" x14ac:dyDescent="0.2">
      <c r="A56" s="49" t="s">
        <v>274</v>
      </c>
      <c r="B56" s="17" t="s">
        <v>11</v>
      </c>
      <c r="C56" s="52"/>
      <c r="D56" s="18"/>
      <c r="F56" s="1"/>
      <c r="G56" s="1"/>
    </row>
    <row r="57" spans="1:7" ht="15.75" hidden="1" outlineLevel="1" x14ac:dyDescent="0.2">
      <c r="A57" s="50" t="s">
        <v>275</v>
      </c>
      <c r="B57" s="53" t="s">
        <v>11</v>
      </c>
      <c r="C57" s="51"/>
      <c r="D57" s="18"/>
      <c r="F57" s="1"/>
      <c r="G57" s="1"/>
    </row>
    <row r="58" spans="1:7" ht="15" hidden="1" outlineLevel="2" x14ac:dyDescent="0.2">
      <c r="A58" s="49" t="s">
        <v>276</v>
      </c>
      <c r="B58" s="17" t="s">
        <v>8</v>
      </c>
      <c r="C58" s="52"/>
      <c r="D58" s="18"/>
      <c r="F58" s="1"/>
      <c r="G58" s="1"/>
    </row>
    <row r="59" spans="1:7" ht="15" hidden="1" outlineLevel="2" x14ac:dyDescent="0.2">
      <c r="A59" s="49" t="s">
        <v>158</v>
      </c>
      <c r="B59" s="17" t="s">
        <v>8</v>
      </c>
      <c r="C59" s="52"/>
      <c r="D59" s="18"/>
      <c r="F59" s="1"/>
      <c r="G59" s="1"/>
    </row>
    <row r="60" spans="1:7" ht="15" hidden="1" outlineLevel="2" x14ac:dyDescent="0.2">
      <c r="A60" s="49" t="s">
        <v>163</v>
      </c>
      <c r="B60" s="17" t="s">
        <v>8</v>
      </c>
      <c r="C60" s="52"/>
      <c r="D60" s="18"/>
      <c r="F60" s="1"/>
      <c r="G60" s="1"/>
    </row>
    <row r="61" spans="1:7" ht="15" hidden="1" outlineLevel="2" x14ac:dyDescent="0.2">
      <c r="A61" s="49" t="s">
        <v>277</v>
      </c>
      <c r="B61" s="17" t="s">
        <v>11</v>
      </c>
      <c r="C61" s="52"/>
      <c r="D61" s="18"/>
      <c r="F61" s="1"/>
      <c r="G61" s="1"/>
    </row>
    <row r="62" spans="1:7" ht="15" hidden="1" outlineLevel="2" x14ac:dyDescent="0.2">
      <c r="A62" s="49" t="s">
        <v>278</v>
      </c>
      <c r="B62" s="17" t="s">
        <v>11</v>
      </c>
      <c r="C62" s="52"/>
      <c r="D62" s="18"/>
      <c r="F62" s="1"/>
      <c r="G62" s="1"/>
    </row>
    <row r="63" spans="1:7" ht="15" hidden="1" outlineLevel="2" x14ac:dyDescent="0.2">
      <c r="A63" s="49" t="s">
        <v>172</v>
      </c>
      <c r="B63" s="17" t="s">
        <v>2</v>
      </c>
      <c r="C63" s="52" t="s">
        <v>384</v>
      </c>
      <c r="D63" s="18"/>
      <c r="F63" s="1"/>
      <c r="G63" s="1"/>
    </row>
    <row r="64" spans="1:7" ht="30" hidden="1" outlineLevel="1" x14ac:dyDescent="0.2">
      <c r="A64" s="50" t="s">
        <v>177</v>
      </c>
      <c r="B64" s="53" t="s">
        <v>11</v>
      </c>
      <c r="C64" s="51"/>
      <c r="D64" s="18"/>
      <c r="F64" s="1"/>
      <c r="G64" s="1"/>
    </row>
    <row r="65" spans="1:7" ht="15" hidden="1" outlineLevel="2" x14ac:dyDescent="0.2">
      <c r="A65" s="49" t="s">
        <v>178</v>
      </c>
      <c r="B65" s="17" t="s">
        <v>11</v>
      </c>
      <c r="C65" s="52"/>
      <c r="D65" s="18"/>
      <c r="F65" s="1"/>
      <c r="G65" s="1"/>
    </row>
    <row r="66" spans="1:7" ht="15.75" hidden="1" outlineLevel="1" x14ac:dyDescent="0.2">
      <c r="A66" s="50" t="s">
        <v>183</v>
      </c>
      <c r="B66" s="53" t="s">
        <v>8</v>
      </c>
      <c r="C66" s="51"/>
      <c r="D66" s="18"/>
      <c r="F66" s="1"/>
      <c r="G66" s="1"/>
    </row>
    <row r="67" spans="1:7" ht="18.75" collapsed="1" x14ac:dyDescent="0.2">
      <c r="A67" s="50" t="s">
        <v>293</v>
      </c>
      <c r="B67" s="54" t="s">
        <v>8</v>
      </c>
      <c r="C67" s="51"/>
      <c r="D67" s="18"/>
      <c r="F67" s="1"/>
      <c r="G67" s="1"/>
    </row>
    <row r="68" spans="1:7" ht="27" customHeight="1" x14ac:dyDescent="0.25">
      <c r="A68" s="62" t="s">
        <v>189</v>
      </c>
      <c r="B68" s="38"/>
      <c r="C68" s="39"/>
      <c r="F68" s="1"/>
      <c r="G68" s="1"/>
    </row>
    <row r="69" spans="1:7" ht="30" x14ac:dyDescent="0.2">
      <c r="A69" s="50" t="s">
        <v>280</v>
      </c>
      <c r="B69" s="53" t="s">
        <v>11</v>
      </c>
      <c r="C69" s="51" t="s">
        <v>385</v>
      </c>
      <c r="F69" s="1"/>
      <c r="G69" s="1"/>
    </row>
    <row r="70" spans="1:7" ht="15" hidden="1" outlineLevel="2" x14ac:dyDescent="0.2">
      <c r="A70" s="49" t="s">
        <v>281</v>
      </c>
      <c r="B70" s="17" t="s">
        <v>11</v>
      </c>
      <c r="C70" s="52"/>
      <c r="F70" s="1"/>
      <c r="G70" s="1"/>
    </row>
    <row r="71" spans="1:7" ht="58.5" hidden="1" customHeight="1" outlineLevel="2" x14ac:dyDescent="0.2">
      <c r="A71" s="49" t="s">
        <v>200</v>
      </c>
      <c r="B71" s="17" t="s">
        <v>13</v>
      </c>
      <c r="C71" s="52" t="s">
        <v>386</v>
      </c>
      <c r="F71" s="1"/>
      <c r="G71" s="1"/>
    </row>
    <row r="72" spans="1:7" ht="15.75" collapsed="1" x14ac:dyDescent="0.2">
      <c r="A72" s="50" t="s">
        <v>205</v>
      </c>
      <c r="B72" s="53" t="s">
        <v>8</v>
      </c>
      <c r="C72" s="51"/>
      <c r="F72" s="1"/>
      <c r="G72" s="1"/>
    </row>
    <row r="73" spans="1:7" ht="15" hidden="1" outlineLevel="2" x14ac:dyDescent="0.2">
      <c r="A73" s="49" t="s">
        <v>206</v>
      </c>
      <c r="B73" s="17" t="s">
        <v>8</v>
      </c>
      <c r="C73" s="52"/>
      <c r="F73" s="1"/>
      <c r="G73" s="1"/>
    </row>
    <row r="74" spans="1:7" ht="30" hidden="1" outlineLevel="2" x14ac:dyDescent="0.2">
      <c r="A74" s="49" t="s">
        <v>211</v>
      </c>
      <c r="B74" s="17" t="s">
        <v>11</v>
      </c>
      <c r="C74" s="52"/>
      <c r="F74" s="1"/>
      <c r="G74" s="1"/>
    </row>
    <row r="75" spans="1:7" ht="15" hidden="1" outlineLevel="2" x14ac:dyDescent="0.2">
      <c r="A75" s="49" t="s">
        <v>282</v>
      </c>
      <c r="B75" s="17" t="s">
        <v>8</v>
      </c>
      <c r="C75" s="52"/>
      <c r="D75" s="18"/>
      <c r="F75" s="1"/>
      <c r="G75" s="1"/>
    </row>
    <row r="76" spans="1:7" ht="27" customHeight="1" collapsed="1" x14ac:dyDescent="0.25">
      <c r="A76" s="62" t="s">
        <v>319</v>
      </c>
      <c r="B76" s="38"/>
      <c r="C76" s="39"/>
      <c r="F76" s="1"/>
      <c r="G76" s="1"/>
    </row>
    <row r="77" spans="1:7" ht="30" x14ac:dyDescent="0.2">
      <c r="A77" s="50" t="s">
        <v>283</v>
      </c>
      <c r="B77" s="53" t="s">
        <v>11</v>
      </c>
      <c r="C77" s="51" t="s">
        <v>370</v>
      </c>
      <c r="D77" s="18"/>
      <c r="F77" s="1"/>
      <c r="G77" s="1"/>
    </row>
    <row r="78" spans="1:7" ht="15" hidden="1" outlineLevel="2" x14ac:dyDescent="0.2">
      <c r="A78" s="49" t="s">
        <v>223</v>
      </c>
      <c r="B78" s="17" t="s">
        <v>8</v>
      </c>
      <c r="C78" s="52"/>
      <c r="D78" s="18"/>
      <c r="F78" s="1"/>
      <c r="G78" s="1"/>
    </row>
    <row r="79" spans="1:7" ht="30" hidden="1" outlineLevel="2" x14ac:dyDescent="0.2">
      <c r="A79" s="49" t="s">
        <v>284</v>
      </c>
      <c r="B79" s="17" t="s">
        <v>13</v>
      </c>
      <c r="C79" s="52" t="s">
        <v>387</v>
      </c>
      <c r="D79" s="18"/>
      <c r="F79" s="1"/>
      <c r="G79" s="1"/>
    </row>
    <row r="80" spans="1:7" ht="30" hidden="1" outlineLevel="2" x14ac:dyDescent="0.2">
      <c r="A80" s="49" t="s">
        <v>285</v>
      </c>
      <c r="B80" s="17" t="s">
        <v>11</v>
      </c>
      <c r="C80" s="52"/>
      <c r="D80" s="18"/>
      <c r="F80" s="1"/>
      <c r="G80" s="1"/>
    </row>
    <row r="81" spans="1:10" ht="15" hidden="1" outlineLevel="2" x14ac:dyDescent="0.2">
      <c r="A81" s="49" t="s">
        <v>230</v>
      </c>
      <c r="B81" s="17" t="s">
        <v>11</v>
      </c>
      <c r="C81" s="52"/>
      <c r="D81" s="18"/>
      <c r="F81" s="1"/>
      <c r="G81" s="1"/>
    </row>
    <row r="82" spans="1:10" ht="30" hidden="1" outlineLevel="2" x14ac:dyDescent="0.2">
      <c r="A82" s="49" t="s">
        <v>231</v>
      </c>
      <c r="B82" s="17" t="s">
        <v>13</v>
      </c>
      <c r="C82" s="52" t="s">
        <v>388</v>
      </c>
      <c r="D82" s="18"/>
      <c r="F82" s="1"/>
      <c r="G82" s="1"/>
    </row>
    <row r="83" spans="1:10" ht="30" hidden="1" outlineLevel="2" x14ac:dyDescent="0.2">
      <c r="A83" s="49" t="s">
        <v>232</v>
      </c>
      <c r="B83" s="17" t="s">
        <v>13</v>
      </c>
      <c r="C83" s="52" t="s">
        <v>375</v>
      </c>
      <c r="D83" s="18"/>
      <c r="F83" s="1"/>
      <c r="G83" s="1"/>
    </row>
    <row r="84" spans="1:10" ht="15" hidden="1" outlineLevel="2" x14ac:dyDescent="0.2">
      <c r="A84" s="49" t="s">
        <v>233</v>
      </c>
      <c r="B84" s="17" t="s">
        <v>11</v>
      </c>
      <c r="C84" s="52"/>
      <c r="D84" s="18"/>
      <c r="F84" s="1"/>
      <c r="G84" s="1"/>
    </row>
    <row r="85" spans="1:10" ht="29.25" customHeight="1" collapsed="1" x14ac:dyDescent="0.2">
      <c r="A85" s="50" t="s">
        <v>235</v>
      </c>
      <c r="B85" s="53" t="s">
        <v>13</v>
      </c>
      <c r="C85" s="51" t="s">
        <v>389</v>
      </c>
      <c r="D85" s="18"/>
      <c r="F85" s="1"/>
      <c r="G85" s="1"/>
    </row>
    <row r="86" spans="1:10" ht="15" hidden="1" outlineLevel="2" x14ac:dyDescent="0.2">
      <c r="A86" s="49" t="s">
        <v>240</v>
      </c>
      <c r="B86" s="17" t="s">
        <v>11</v>
      </c>
      <c r="C86" s="52"/>
      <c r="D86" s="18"/>
      <c r="F86" s="1"/>
      <c r="G86" s="1"/>
      <c r="H86" s="18"/>
      <c r="I86" s="18"/>
      <c r="J86" s="18"/>
    </row>
    <row r="87" spans="1:10" ht="30" hidden="1" outlineLevel="2" x14ac:dyDescent="0.2">
      <c r="A87" s="49" t="s">
        <v>241</v>
      </c>
      <c r="B87" s="17" t="s">
        <v>13</v>
      </c>
      <c r="C87" s="52" t="s">
        <v>390</v>
      </c>
      <c r="D87" s="18"/>
      <c r="F87" s="1"/>
      <c r="G87" s="1"/>
      <c r="H87" s="18"/>
      <c r="I87" s="18"/>
      <c r="J87" s="18"/>
    </row>
    <row r="88" spans="1:10" ht="15" hidden="1" outlineLevel="2" x14ac:dyDescent="0.2">
      <c r="A88" s="49" t="s">
        <v>242</v>
      </c>
      <c r="B88" s="17" t="s">
        <v>13</v>
      </c>
      <c r="C88" s="52" t="s">
        <v>391</v>
      </c>
      <c r="D88" s="18"/>
      <c r="F88" s="1"/>
      <c r="G88" s="1"/>
      <c r="H88" s="18"/>
      <c r="I88" s="18"/>
      <c r="J88" s="18"/>
    </row>
    <row r="89" spans="1:10" ht="15" hidden="1" outlineLevel="2" x14ac:dyDescent="0.2">
      <c r="A89" s="49" t="s">
        <v>243</v>
      </c>
      <c r="B89" s="17" t="s">
        <v>13</v>
      </c>
      <c r="C89" s="52" t="s">
        <v>324</v>
      </c>
      <c r="D89" s="18"/>
      <c r="F89" s="1"/>
      <c r="G89" s="1"/>
      <c r="H89" s="18"/>
      <c r="I89" s="18"/>
      <c r="J89" s="18"/>
    </row>
    <row r="90" spans="1:10" ht="30" hidden="1" outlineLevel="2" x14ac:dyDescent="0.2">
      <c r="A90" s="49" t="s">
        <v>244</v>
      </c>
      <c r="B90" s="17" t="s">
        <v>13</v>
      </c>
      <c r="C90" s="52" t="s">
        <v>392</v>
      </c>
      <c r="D90" s="18"/>
      <c r="F90" s="1"/>
      <c r="G90" s="1"/>
      <c r="H90" s="18"/>
      <c r="I90" s="18"/>
      <c r="J90" s="18"/>
    </row>
    <row r="91" spans="1:10" ht="12.75" customHeight="1" collapsed="1" x14ac:dyDescent="0.2">
      <c r="D91" s="18"/>
      <c r="F91" s="1"/>
      <c r="G91" s="1"/>
    </row>
    <row r="92" spans="1:10" ht="12.75" customHeight="1" x14ac:dyDescent="0.2">
      <c r="D92" s="18"/>
      <c r="F92" s="1"/>
      <c r="G92" s="1"/>
    </row>
    <row r="93" spans="1:10" ht="12.75" customHeight="1" x14ac:dyDescent="0.2">
      <c r="D93" s="18"/>
      <c r="F93" s="1"/>
      <c r="G93" s="1"/>
    </row>
    <row r="94" spans="1:10" ht="12.75" customHeight="1" x14ac:dyDescent="0.2">
      <c r="D94" s="18"/>
      <c r="F94" s="1"/>
      <c r="G94" s="1"/>
    </row>
    <row r="95" spans="1:10" ht="12.75" customHeight="1" x14ac:dyDescent="0.2">
      <c r="D95" s="18"/>
      <c r="F95" s="1"/>
      <c r="G95" s="1"/>
    </row>
  </sheetData>
  <sheetProtection formatColumns="0" formatRows="0" insertHyperlinks="0"/>
  <dataConsolidate/>
  <conditionalFormatting sqref="B21:B24 B43:B67 B69:B75 B77:B90">
    <cfRule type="containsText" dxfId="2260" priority="73" operator="containsText" text="TG0">
      <formula>NOT(ISERROR(SEARCH("TG0",B21)))</formula>
    </cfRule>
    <cfRule type="containsText" dxfId="2259" priority="72" operator="containsText" text="TG1">
      <formula>NOT(ISERROR(SEARCH("TG1",B21)))</formula>
    </cfRule>
    <cfRule type="containsText" dxfId="2258" priority="71" operator="containsText" text="TG2">
      <formula>NOT(ISERROR(SEARCH("TG2",B21)))</formula>
    </cfRule>
    <cfRule type="containsText" dxfId="2257" priority="70" operator="containsText" text="TG3">
      <formula>NOT(ISERROR(SEARCH("TG3",B21)))</formula>
    </cfRule>
  </conditionalFormatting>
  <conditionalFormatting sqref="B22 B24">
    <cfRule type="containsText" dxfId="2256" priority="69" operator="containsText" text="Ja">
      <formula>NOT(ISERROR(SEARCH("Ja",B22)))</formula>
    </cfRule>
  </conditionalFormatting>
  <conditionalFormatting sqref="B22">
    <cfRule type="containsText" dxfId="2255" priority="68" operator="containsText" text="ja">
      <formula>NOT(ISERROR(SEARCH("ja",B22)))</formula>
    </cfRule>
  </conditionalFormatting>
  <conditionalFormatting sqref="B28">
    <cfRule type="cellIs" dxfId="2254" priority="78" operator="lessThan">
      <formula>0.79</formula>
    </cfRule>
    <cfRule type="cellIs" dxfId="2253" priority="79" operator="greaterThan">
      <formula>0.9</formula>
    </cfRule>
    <cfRule type="cellIs" dxfId="2252" priority="80" operator="greaterThan">
      <formula>0.79</formula>
    </cfRule>
  </conditionalFormatting>
  <conditionalFormatting sqref="B29">
    <cfRule type="containsText" dxfId="2251" priority="20" operator="containsText" text="For lite">
      <formula>NOT(ISERROR(SEARCH("For lite",B29)))</formula>
    </cfRule>
    <cfRule type="containsText" dxfId="2250" priority="21" operator="containsText" text="Mangelfull">
      <formula>NOT(ISERROR(SEARCH("Mangelfull",B29)))</formula>
    </cfRule>
    <cfRule type="containsText" dxfId="2249" priority="22" operator="containsText" text="Tilstrekkelig">
      <formula>NOT(ISERROR(SEARCH("Tilstrekkelig",B29)))</formula>
    </cfRule>
    <cfRule type="containsText" dxfId="2248" priority="23" operator="containsText" text="God">
      <formula>NOT(ISERROR(SEARCH("God",B29)))</formula>
    </cfRule>
  </conditionalFormatting>
  <conditionalFormatting sqref="B33:B41 B77:B90">
    <cfRule type="containsText" dxfId="2247" priority="77" operator="containsText" text="EG0">
      <formula>NOT(ISERROR(SEARCH("EG0",B33)))</formula>
    </cfRule>
    <cfRule type="containsText" dxfId="2246" priority="76" operator="containsText" text="EG1">
      <formula>NOT(ISERROR(SEARCH("EG1",B33)))</formula>
    </cfRule>
    <cfRule type="containsText" dxfId="2245" priority="75" operator="containsText" text="EG2">
      <formula>NOT(ISERROR(SEARCH("EG2",B33)))</formula>
    </cfRule>
  </conditionalFormatting>
  <conditionalFormatting sqref="B77:B90 B33:B41">
    <cfRule type="containsText" dxfId="2244" priority="74" operator="containsText" text="EG3">
      <formula>NOT(ISERROR(SEARCH("EG3",B33)))</formula>
    </cfRule>
  </conditionalFormatting>
  <conditionalFormatting sqref="L2">
    <cfRule type="containsText" dxfId="2243" priority="63" operator="containsText" text="TG0">
      <formula>NOT(ISERROR(SEARCH("TG0",L2)))</formula>
    </cfRule>
    <cfRule type="containsText" dxfId="2242" priority="62" operator="containsText" text="TG0">
      <formula>NOT(ISERROR(SEARCH("TG0",L2)))</formula>
    </cfRule>
    <cfRule type="containsText" dxfId="2241" priority="61" operator="containsText" text="TG1">
      <formula>NOT(ISERROR(SEARCH("TG1",L2)))</formula>
    </cfRule>
    <cfRule type="containsText" dxfId="2240" priority="59" operator="containsText" text="TG3">
      <formula>NOT(ISERROR(SEARCH("TG3",L2)))</formula>
    </cfRule>
    <cfRule type="containsText" dxfId="2239" priority="60" operator="containsText" text="TG2">
      <formula>NOT(ISERROR(SEARCH("TG2",L2)))</formula>
    </cfRule>
    <cfRule type="containsText" dxfId="2238" priority="58" operator="containsText" text="Ja">
      <formula>NOT(ISERROR(SEARCH("Ja",L2)))</formula>
    </cfRule>
    <cfRule type="containsText" dxfId="2237" priority="57" operator="containsText" text="ja">
      <formula>NOT(ISERROR(SEARCH("ja",L2)))</formula>
    </cfRule>
  </conditionalFormatting>
  <conditionalFormatting sqref="M2 O2:P2">
    <cfRule type="containsText" dxfId="2236" priority="81" operator="containsText" text="EG3">
      <formula>NOT(ISERROR(SEARCH("EG3",M2)))</formula>
    </cfRule>
    <cfRule type="containsText" dxfId="2235" priority="82" operator="containsText" text="EG2">
      <formula>NOT(ISERROR(SEARCH("EG2",M2)))</formula>
    </cfRule>
    <cfRule type="containsText" dxfId="2234" priority="83" operator="containsText" text="EG1">
      <formula>NOT(ISERROR(SEARCH("EG1",M2)))</formula>
    </cfRule>
    <cfRule type="containsText" dxfId="2233" priority="84" operator="containsText" text="EG0">
      <formula>NOT(ISERROR(SEARCH("EG0",M2)))</formula>
    </cfRule>
  </conditionalFormatting>
  <conditionalFormatting sqref="N2">
    <cfRule type="containsText" dxfId="2232" priority="51" operator="containsText" text="Ja">
      <formula>NOT(ISERROR(SEARCH("Ja",N2)))</formula>
    </cfRule>
    <cfRule type="containsText" dxfId="2231" priority="52" operator="containsText" text="TG3">
      <formula>NOT(ISERROR(SEARCH("TG3",N2)))</formula>
    </cfRule>
    <cfRule type="containsText" dxfId="2230" priority="53" operator="containsText" text="TG2">
      <formula>NOT(ISERROR(SEARCH("TG2",N2)))</formula>
    </cfRule>
    <cfRule type="containsText" dxfId="2229" priority="54" operator="containsText" text="TG1">
      <formula>NOT(ISERROR(SEARCH("TG1",N2)))</formula>
    </cfRule>
    <cfRule type="containsText" dxfId="2228" priority="55" operator="containsText" text="TG0">
      <formula>NOT(ISERROR(SEARCH("TG0",N2)))</formula>
    </cfRule>
    <cfRule type="containsText" dxfId="2227" priority="56" operator="containsText" text="TG0">
      <formula>NOT(ISERROR(SEARCH("TG0",N2)))</formula>
    </cfRule>
  </conditionalFormatting>
  <conditionalFormatting sqref="Q2">
    <cfRule type="cellIs" dxfId="2226" priority="45" operator="greaterThan">
      <formula>0.79</formula>
    </cfRule>
    <cfRule type="cellIs" dxfId="2225" priority="44" operator="greaterThan">
      <formula>0.9</formula>
    </cfRule>
    <cfRule type="cellIs" dxfId="2224" priority="43" operator="lessThan">
      <formula>0.79</formula>
    </cfRule>
  </conditionalFormatting>
  <conditionalFormatting sqref="R2">
    <cfRule type="containsText" dxfId="2223" priority="39" operator="containsText" text="For lite">
      <formula>NOT(ISERROR(SEARCH("For lite",R2)))</formula>
    </cfRule>
    <cfRule type="containsText" dxfId="2222" priority="42" operator="containsText" text="God">
      <formula>NOT(ISERROR(SEARCH("God",R2)))</formula>
    </cfRule>
    <cfRule type="containsText" dxfId="2221" priority="41" operator="containsText" text="Tilstrekkelig">
      <formula>NOT(ISERROR(SEARCH("Tilstrekkelig",R2)))</formula>
    </cfRule>
    <cfRule type="containsText" dxfId="2220" priority="40" operator="containsText" text="Mangelfull">
      <formula>NOT(ISERROR(SEARCH("Mangelfull",R2)))</formula>
    </cfRule>
  </conditionalFormatting>
  <conditionalFormatting sqref="U2:AC2">
    <cfRule type="containsText" dxfId="2219" priority="37" operator="containsText" text="EG0">
      <formula>NOT(ISERROR(SEARCH("EG0",U2)))</formula>
    </cfRule>
    <cfRule type="containsText" dxfId="2218" priority="36" operator="containsText" text="EG1">
      <formula>NOT(ISERROR(SEARCH("EG1",U2)))</formula>
    </cfRule>
    <cfRule type="containsText" dxfId="2217" priority="34" operator="containsText" text="EG3">
      <formula>NOT(ISERROR(SEARCH("EG3",U2)))</formula>
    </cfRule>
    <cfRule type="containsText" dxfId="2216" priority="35" operator="containsText" text="EG2">
      <formula>NOT(ISERROR(SEARCH("EG2",U2)))</formula>
    </cfRule>
  </conditionalFormatting>
  <conditionalFormatting sqref="AD2:CB2">
    <cfRule type="containsText" dxfId="2215" priority="10" operator="containsText" text="TG0">
      <formula>NOT(ISERROR(SEARCH("TG0",AD2)))</formula>
    </cfRule>
    <cfRule type="containsText" dxfId="2214" priority="9" operator="containsText" text="TG1">
      <formula>NOT(ISERROR(SEARCH("TG1",AD2)))</formula>
    </cfRule>
    <cfRule type="containsText" dxfId="2213" priority="8" operator="containsText" text="TG2">
      <formula>NOT(ISERROR(SEARCH("TG2",AD2)))</formula>
    </cfRule>
    <cfRule type="containsText" dxfId="2212" priority="7" operator="containsText" text="TG3">
      <formula>NOT(ISERROR(SEARCH("TG3",AD2)))</formula>
    </cfRule>
  </conditionalFormatting>
  <conditionalFormatting sqref="BX2:CB2">
    <cfRule type="containsText" dxfId="2211" priority="5" operator="containsText" text="ja">
      <formula>NOT(ISERROR(SEARCH("ja",BX2)))</formula>
    </cfRule>
    <cfRule type="containsText" dxfId="2210" priority="6" operator="containsText" text="Ja">
      <formula>NOT(ISERROR(SEARCH("Ja",BX2)))</formula>
    </cfRule>
  </conditionalFormatting>
  <hyperlinks>
    <hyperlink ref="C14" r:id="rId1" xr:uid="{16E9288F-DC19-4C81-9D24-B2A040326BD0}"/>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3CE38E52-7B04-40FA-945C-61362796B353}">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FDB8891B-84EB-43BD-84F9-0FB72C8AC5DC}">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E68310EE-43BE-493A-B2DA-86928F7ABB6B}">
          <x14:formula1>
            <xm:f>Evalueringsmatrise_grunnlag!$A$2:$A$6</xm:f>
          </x14:formula1>
          <xm:sqref>B43:B67 B69:B75 B77:B90</xm:sqref>
        </x14:dataValidation>
        <x14:dataValidation type="list" allowBlank="1" showInputMessage="1" showErrorMessage="1" xr:uid="{EE86FE8A-E71E-4901-94EA-6B78753E6422}">
          <x14:formula1>
            <xm:f>Evalueringsmatrise_grunnlag!$A$27:$A$28</xm:f>
          </x14:formula1>
          <xm:sqref>B24 B68 B76</xm:sqref>
        </x14:dataValidation>
        <x14:dataValidation type="list" allowBlank="1" showInputMessage="1" showErrorMessage="1" xr:uid="{7C351DC6-C032-4061-A1EF-79739AFECBBF}">
          <x14:formula1>
            <xm:f>Evalueringsmatrise_grunnlag!$A$9:$A$13</xm:f>
          </x14:formula1>
          <xm:sqref>B33:B41 B77:B90</xm:sqref>
        </x14:dataValidation>
        <x14:dataValidation type="list" allowBlank="1" showInputMessage="1" showErrorMessage="1" xr:uid="{9E443557-0D87-4F50-AEAF-7043E923000B}">
          <x14:formula1>
            <xm:f>Evalueringsmatrise_grunnlag!$A$21:$A$24</xm:f>
          </x14:formula1>
          <xm:sqref>B29</xm:sqref>
        </x14:dataValidation>
        <x14:dataValidation type="list" allowBlank="1" showInputMessage="1" showErrorMessage="1" xr:uid="{9A64D614-A551-4C3A-B5FC-94F9FAD5E644}">
          <x14:formula1>
            <xm:f>Evalueringsmatrise_grunnlag!$E$7:$E$10</xm:f>
          </x14:formula1>
          <xm:sqref>B23</xm:sqref>
        </x14:dataValidation>
        <x14:dataValidation type="list" allowBlank="1" showInputMessage="1" showErrorMessage="1" xr:uid="{5D936BEC-35AB-4755-9AB3-DDE206246C1D}">
          <x14:formula1>
            <xm:f>Evalueringsmatrise_grunnlag!$E$2:$E$4</xm:f>
          </x14:formula1>
          <xm:sqref>B31</xm:sqref>
        </x14:dataValidation>
        <x14:dataValidation type="list" allowBlank="1" showInputMessage="1" showErrorMessage="1" xr:uid="{9EC87A24-561B-45D4-A85A-3E04239632C7}">
          <x14:formula1>
            <xm:f>Evalueringsmatrise_grunnlag!$E$13:$E$17</xm:f>
          </x14:formula1>
          <xm:sqref>B22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AE74-856F-4B69-BD82-203FD3F91D5B}">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5">
      <c r="A1" s="23" t="s">
        <v>246</v>
      </c>
      <c r="B1" s="79" t="s">
        <v>393</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Grim skole</v>
      </c>
      <c r="B2" s="65" t="str">
        <f>$B$12</f>
        <v>8.-10. trinn</v>
      </c>
      <c r="C2" s="22">
        <f>$B$13</f>
        <v>472</v>
      </c>
      <c r="D2" s="22">
        <f>$B$14</f>
        <v>0</v>
      </c>
      <c r="E2" s="22">
        <f>$B$15</f>
        <v>7403</v>
      </c>
      <c r="F2" s="66">
        <f>$B$16</f>
        <v>13200</v>
      </c>
      <c r="G2" s="66">
        <f>$B$17</f>
        <v>9240</v>
      </c>
      <c r="H2" s="66">
        <f>$B$18</f>
        <v>6740</v>
      </c>
      <c r="I2" s="66">
        <f>$B$19</f>
        <v>2500</v>
      </c>
      <c r="J2" s="66">
        <f>$B$20</f>
        <v>1951</v>
      </c>
      <c r="K2" s="22">
        <f>$B$21</f>
        <v>2012</v>
      </c>
      <c r="L2" s="32" t="str">
        <f>$B$22</f>
        <v>Nei</v>
      </c>
      <c r="M2" s="32" t="str">
        <f>$B$23</f>
        <v>A</v>
      </c>
      <c r="N2" s="32" t="str">
        <f>$B$24</f>
        <v xml:space="preserve">Ja </v>
      </c>
      <c r="O2" s="33">
        <f>$B$26</f>
        <v>507.6</v>
      </c>
      <c r="P2" s="32">
        <f>$B$27</f>
        <v>564</v>
      </c>
      <c r="Q2" s="21">
        <f>$B$28</f>
        <v>0.83687943262411346</v>
      </c>
      <c r="R2" s="61" t="str">
        <f>$B$29</f>
        <v>For lite</v>
      </c>
      <c r="S2" s="22">
        <f>$B$30</f>
        <v>19.576271186440678</v>
      </c>
      <c r="T2" s="32" t="str">
        <f>$B$31</f>
        <v>↓</v>
      </c>
      <c r="U2" s="17" t="str">
        <f>$B$33</f>
        <v>EG1</v>
      </c>
      <c r="V2" s="17" t="str">
        <f>$B$34</f>
        <v>EG1</v>
      </c>
      <c r="W2" s="17" t="str">
        <f>$B$35</f>
        <v>EG0</v>
      </c>
      <c r="X2" s="17" t="str">
        <f>$B$36</f>
        <v>EG1</v>
      </c>
      <c r="Y2" s="17" t="str">
        <f>$B$37</f>
        <v>EG0</v>
      </c>
      <c r="Z2" s="17" t="str">
        <f>$B$38</f>
        <v>EG0</v>
      </c>
      <c r="AA2" s="17" t="str">
        <f>$B$39</f>
        <v>EG0</v>
      </c>
      <c r="AB2" s="17" t="str">
        <f>$B$40</f>
        <v>EG2</v>
      </c>
      <c r="AC2" s="17" t="str">
        <f>$B$41</f>
        <v>EG1</v>
      </c>
      <c r="AD2" s="17" t="str">
        <f>$B$43</f>
        <v>TG1</v>
      </c>
      <c r="AE2" s="17" t="str">
        <f>$B$44</f>
        <v>TG1</v>
      </c>
      <c r="AF2" s="17" t="str">
        <f>$B$45</f>
        <v>TG1</v>
      </c>
      <c r="AG2" s="17" t="str">
        <f>$B$46</f>
        <v>TG1</v>
      </c>
      <c r="AH2" s="17" t="str">
        <f>$B$47</f>
        <v>TG2</v>
      </c>
      <c r="AI2" s="17" t="str">
        <f>$B$48</f>
        <v>TG1</v>
      </c>
      <c r="AJ2" s="17" t="str">
        <f>$B$49</f>
        <v>TG2</v>
      </c>
      <c r="AK2" s="17" t="str">
        <f>$B$50</f>
        <v>TG1</v>
      </c>
      <c r="AL2" s="17" t="str">
        <f>$B$51</f>
        <v>TG1</v>
      </c>
      <c r="AM2" s="17" t="str">
        <f>$B$52</f>
        <v>TG1</v>
      </c>
      <c r="AN2" s="17" t="str">
        <f>$B$53</f>
        <v>TG2</v>
      </c>
      <c r="AO2" s="17" t="str">
        <f>$B$54</f>
        <v>TG1</v>
      </c>
      <c r="AP2" s="17" t="str">
        <f>$B$55</f>
        <v>TG1</v>
      </c>
      <c r="AQ2" s="17" t="str">
        <f>$B$56</f>
        <v>TG1</v>
      </c>
      <c r="AR2" s="17" t="str">
        <f>$B$57</f>
        <v>TG1</v>
      </c>
      <c r="AS2" s="17" t="str">
        <f>$B$58</f>
        <v>TG1</v>
      </c>
      <c r="AT2" s="17" t="str">
        <f>$B$59</f>
        <v>TG1</v>
      </c>
      <c r="AU2" s="17" t="str">
        <f>$B$60</f>
        <v>TG1</v>
      </c>
      <c r="AV2" s="17" t="str">
        <f>$B$61</f>
        <v>TG1</v>
      </c>
      <c r="AW2" s="17" t="str">
        <f>$B$62</f>
        <v>TG0</v>
      </c>
      <c r="AX2" s="17" t="str">
        <f>$B$63</f>
        <v>-</v>
      </c>
      <c r="AY2" s="17" t="str">
        <f>$B$64</f>
        <v>TG1</v>
      </c>
      <c r="AZ2" s="17" t="str">
        <f>$B$65</f>
        <v>TG2</v>
      </c>
      <c r="BA2" s="17" t="str">
        <f>$B$66</f>
        <v>TG2</v>
      </c>
      <c r="BB2" s="17" t="str">
        <f>$B$67</f>
        <v>TG1</v>
      </c>
      <c r="BC2" s="17" t="str">
        <f>$B$69</f>
        <v>TG2</v>
      </c>
      <c r="BD2" s="17" t="str">
        <f>$B$70</f>
        <v>TG3</v>
      </c>
      <c r="BE2" s="17" t="str">
        <f>$B$71</f>
        <v>TG2</v>
      </c>
      <c r="BF2" s="17" t="str">
        <f>$B$72</f>
        <v>TG3</v>
      </c>
      <c r="BG2" s="17" t="str">
        <f>$B$73</f>
        <v>TG3</v>
      </c>
      <c r="BH2" s="17" t="str">
        <f>$B$74</f>
        <v>TG3</v>
      </c>
      <c r="BI2" s="17" t="str">
        <f>$B$75</f>
        <v>TG2</v>
      </c>
      <c r="BJ2" s="17" t="str">
        <f>$B$77</f>
        <v>TG3</v>
      </c>
      <c r="BK2" s="17" t="str">
        <f>$B$78</f>
        <v>TG1</v>
      </c>
      <c r="BL2" s="17" t="str">
        <f>$B$79</f>
        <v>TG3</v>
      </c>
      <c r="BM2" s="17" t="str">
        <f>$B$80</f>
        <v>TG3</v>
      </c>
      <c r="BN2" s="17" t="str">
        <f>$B$81</f>
        <v>TG2</v>
      </c>
      <c r="BO2" s="17" t="str">
        <f>$B$82</f>
        <v>TG3</v>
      </c>
      <c r="BP2" s="17" t="str">
        <f>$B$83</f>
        <v>TG2</v>
      </c>
      <c r="BQ2" s="17" t="str">
        <f>$B$84</f>
        <v>TG3</v>
      </c>
      <c r="BR2" s="17" t="str">
        <f>$B$85</f>
        <v>TG3</v>
      </c>
      <c r="BS2" s="17" t="str">
        <f>$B$86</f>
        <v>TG2</v>
      </c>
      <c r="BT2" s="17" t="str">
        <f>$B$87</f>
        <v>TG3</v>
      </c>
      <c r="BU2" s="17" t="str">
        <f>$B$88</f>
        <v>TG3</v>
      </c>
      <c r="BV2" s="17" t="str">
        <f>$B$89</f>
        <v>TG3</v>
      </c>
      <c r="BW2" s="17" t="str">
        <f>$B$90</f>
        <v>TG3</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394</v>
      </c>
      <c r="B11" s="9" t="s">
        <v>303</v>
      </c>
      <c r="C11" s="9" t="s">
        <v>304</v>
      </c>
      <c r="AU11" s="1"/>
      <c r="AV11" s="1"/>
    </row>
    <row r="12" spans="1:81" ht="15.75" x14ac:dyDescent="0.25">
      <c r="A12" s="51" t="s">
        <v>247</v>
      </c>
      <c r="B12" s="34" t="s">
        <v>354</v>
      </c>
      <c r="C12" s="51"/>
      <c r="D12" s="10"/>
      <c r="E12" s="10"/>
      <c r="F12" s="10"/>
      <c r="G12" s="10"/>
      <c r="H12" s="10"/>
      <c r="I12" s="10"/>
      <c r="J12" s="10"/>
      <c r="K12" s="10"/>
      <c r="L12" s="10"/>
      <c r="M12" s="10"/>
      <c r="N12" s="10"/>
      <c r="O12" s="10"/>
      <c r="P12" s="10"/>
      <c r="Q12" s="10"/>
      <c r="R12" s="10"/>
      <c r="S12" s="10"/>
      <c r="T12" s="10"/>
      <c r="U12" s="10"/>
      <c r="V12" s="10"/>
      <c r="W12" s="10"/>
      <c r="X12" s="10"/>
      <c r="Y12" s="10"/>
      <c r="BB12" s="10"/>
      <c r="BC12" s="10"/>
    </row>
    <row r="13" spans="1:81" ht="15.75" x14ac:dyDescent="0.25">
      <c r="A13" s="51" t="s">
        <v>248</v>
      </c>
      <c r="B13" s="19">
        <v>472</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81" ht="15.75" x14ac:dyDescent="0.25">
      <c r="A14" s="51" t="s">
        <v>249</v>
      </c>
      <c r="B14" s="28"/>
      <c r="C14" s="71" t="s">
        <v>395</v>
      </c>
      <c r="D14" s="10"/>
      <c r="E14" s="10"/>
      <c r="F14" s="10"/>
      <c r="G14" s="10"/>
      <c r="H14" s="10"/>
      <c r="I14" s="10"/>
      <c r="J14" s="10"/>
      <c r="K14" s="10"/>
      <c r="L14" s="10"/>
      <c r="M14" s="10"/>
      <c r="P14" s="10"/>
    </row>
    <row r="15" spans="1:81" ht="15" x14ac:dyDescent="0.2">
      <c r="A15" s="51" t="s">
        <v>250</v>
      </c>
      <c r="B15" s="17">
        <v>7403</v>
      </c>
      <c r="C15" s="51"/>
      <c r="F15" s="1"/>
      <c r="G15" s="1"/>
    </row>
    <row r="16" spans="1:81" ht="15" x14ac:dyDescent="0.2">
      <c r="A16" s="51" t="s">
        <v>251</v>
      </c>
      <c r="B16" s="17">
        <v>13200</v>
      </c>
      <c r="C16" s="51"/>
      <c r="F16" s="1"/>
      <c r="G16" s="1"/>
    </row>
    <row r="17" spans="1:16" ht="15" x14ac:dyDescent="0.2">
      <c r="A17" s="51" t="s">
        <v>252</v>
      </c>
      <c r="B17" s="63">
        <f>$B$18+$B$19</f>
        <v>9240</v>
      </c>
      <c r="C17" s="51"/>
      <c r="F17" s="1"/>
      <c r="G17" s="1"/>
    </row>
    <row r="18" spans="1:16" ht="15" hidden="1" outlineLevel="2" x14ac:dyDescent="0.2">
      <c r="A18" s="49" t="s">
        <v>253</v>
      </c>
      <c r="B18" s="17">
        <v>6740</v>
      </c>
      <c r="C18" s="52"/>
      <c r="F18" s="1"/>
      <c r="G18" s="1"/>
    </row>
    <row r="19" spans="1:16" ht="15" hidden="1" outlineLevel="2" x14ac:dyDescent="0.2">
      <c r="A19" s="49" t="s">
        <v>254</v>
      </c>
      <c r="B19" s="17">
        <v>2500</v>
      </c>
      <c r="C19" s="52"/>
      <c r="F19" s="1"/>
      <c r="G19" s="1"/>
    </row>
    <row r="20" spans="1:16" ht="90" collapsed="1" x14ac:dyDescent="0.2">
      <c r="A20" s="51" t="s">
        <v>255</v>
      </c>
      <c r="B20" s="17">
        <v>1951</v>
      </c>
      <c r="C20" s="51" t="s">
        <v>396</v>
      </c>
      <c r="F20" s="1"/>
      <c r="G20" s="1"/>
    </row>
    <row r="21" spans="1:16" ht="15" x14ac:dyDescent="0.2">
      <c r="A21" s="51" t="s">
        <v>256</v>
      </c>
      <c r="B21" s="17">
        <v>2012</v>
      </c>
      <c r="C21" s="51"/>
      <c r="F21" s="1"/>
      <c r="G21" s="1"/>
    </row>
    <row r="22" spans="1:16" ht="15" x14ac:dyDescent="0.2">
      <c r="A22" s="51" t="s">
        <v>257</v>
      </c>
      <c r="B22" s="17" t="s">
        <v>30</v>
      </c>
      <c r="C22" s="51"/>
      <c r="F22" s="1"/>
      <c r="G22" s="1"/>
    </row>
    <row r="23" spans="1:16" ht="32.1" customHeight="1" x14ac:dyDescent="0.2">
      <c r="A23" s="51" t="s">
        <v>258</v>
      </c>
      <c r="B23" s="17" t="s">
        <v>16</v>
      </c>
      <c r="C23" s="51" t="str">
        <f>IF(Grim!B23=Evalueringsmatrise_grunnlag!E7,"Vedlikehold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F23" s="1"/>
      <c r="G23" s="1"/>
    </row>
    <row r="24" spans="1:16" ht="30" x14ac:dyDescent="0.2">
      <c r="A24" s="51" t="s">
        <v>259</v>
      </c>
      <c r="B24" s="17" t="s">
        <v>46</v>
      </c>
      <c r="C24" s="51" t="s">
        <v>397</v>
      </c>
      <c r="F24" s="1"/>
      <c r="G24" s="1"/>
    </row>
    <row r="25" spans="1:16" ht="27" customHeight="1" x14ac:dyDescent="0.25">
      <c r="A25" s="62" t="s">
        <v>309</v>
      </c>
      <c r="B25" s="38"/>
      <c r="C25" s="39"/>
      <c r="F25" s="1"/>
      <c r="G25" s="1"/>
    </row>
    <row r="26" spans="1:16" ht="30" hidden="1" outlineLevel="2" x14ac:dyDescent="0.25">
      <c r="A26" s="49" t="s">
        <v>310</v>
      </c>
      <c r="B26" s="22">
        <f>B27*0.9</f>
        <v>507.6</v>
      </c>
      <c r="C26" s="52"/>
      <c r="D26" s="10"/>
      <c r="E26" s="10"/>
      <c r="F26" s="10"/>
      <c r="G26" s="10"/>
      <c r="H26" s="10"/>
      <c r="I26" s="10"/>
      <c r="J26" s="10"/>
      <c r="K26" s="10"/>
      <c r="L26" s="10"/>
      <c r="M26" s="10"/>
      <c r="P26" s="10"/>
    </row>
    <row r="27" spans="1:16" ht="30" hidden="1" outlineLevel="2" x14ac:dyDescent="0.25">
      <c r="A27" s="49" t="s">
        <v>311</v>
      </c>
      <c r="B27" s="19">
        <v>564</v>
      </c>
      <c r="C27" s="52"/>
      <c r="D27" s="10"/>
      <c r="E27" s="10"/>
      <c r="F27" s="10"/>
      <c r="G27" s="10"/>
      <c r="H27" s="10"/>
      <c r="I27" s="10"/>
      <c r="J27" s="10"/>
      <c r="K27" s="10"/>
      <c r="L27" s="10"/>
      <c r="M27" s="10"/>
      <c r="P27" s="10"/>
    </row>
    <row r="28" spans="1:16" ht="15" collapsed="1" x14ac:dyDescent="0.25">
      <c r="A28" s="50" t="s">
        <v>290</v>
      </c>
      <c r="B28" s="21">
        <f>B13/B27</f>
        <v>0.83687943262411346</v>
      </c>
      <c r="C28" s="51"/>
      <c r="F28" s="1"/>
      <c r="G28" s="1"/>
    </row>
    <row r="29" spans="1:16" ht="15" x14ac:dyDescent="0.2">
      <c r="A29" s="50" t="s">
        <v>263</v>
      </c>
      <c r="B29" s="67" t="s">
        <v>43</v>
      </c>
      <c r="C29" s="51"/>
      <c r="F29" s="1"/>
      <c r="G29" s="1"/>
    </row>
    <row r="30" spans="1:16" ht="30" hidden="1" outlineLevel="2" x14ac:dyDescent="0.25">
      <c r="A30" s="49" t="s">
        <v>264</v>
      </c>
      <c r="B30" s="22">
        <f>$B$17/$B$13</f>
        <v>19.576271186440678</v>
      </c>
      <c r="C30" s="52"/>
      <c r="D30" s="10"/>
      <c r="E30" s="10"/>
      <c r="F30" s="10"/>
      <c r="G30" s="10"/>
      <c r="H30" s="10"/>
      <c r="I30" s="10"/>
      <c r="J30" s="10"/>
      <c r="K30" s="10"/>
      <c r="L30" s="10"/>
      <c r="M30" s="10"/>
      <c r="P30" s="10"/>
    </row>
    <row r="31" spans="1:16" ht="15" collapsed="1" x14ac:dyDescent="0.2">
      <c r="A31" s="50" t="s">
        <v>291</v>
      </c>
      <c r="B31" s="30" t="s">
        <v>10</v>
      </c>
      <c r="C31" s="51" t="s">
        <v>312</v>
      </c>
      <c r="F31" s="1"/>
      <c r="G31" s="1"/>
    </row>
    <row r="32" spans="1:16" ht="27" customHeight="1" x14ac:dyDescent="0.25">
      <c r="A32" s="62" t="s">
        <v>313</v>
      </c>
      <c r="B32" s="38" t="s">
        <v>313</v>
      </c>
      <c r="C32" s="39" t="s">
        <v>313</v>
      </c>
      <c r="F32" s="1"/>
      <c r="G32" s="1"/>
    </row>
    <row r="33" spans="1:7" ht="15.75" hidden="1" outlineLevel="1" x14ac:dyDescent="0.2">
      <c r="A33" s="50" t="s">
        <v>51</v>
      </c>
      <c r="B33" s="53" t="s">
        <v>23</v>
      </c>
      <c r="C33" s="51"/>
      <c r="F33" s="1"/>
      <c r="G33" s="1"/>
    </row>
    <row r="34" spans="1:7" ht="15" hidden="1" outlineLevel="2" x14ac:dyDescent="0.2">
      <c r="A34" s="49" t="s">
        <v>56</v>
      </c>
      <c r="B34" s="17" t="s">
        <v>23</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23</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25</v>
      </c>
      <c r="C40" s="51"/>
      <c r="F40" s="1"/>
      <c r="G40" s="1"/>
    </row>
    <row r="41" spans="1:7" ht="18.75" collapsed="1" x14ac:dyDescent="0.2">
      <c r="A41" s="50" t="s">
        <v>272</v>
      </c>
      <c r="B41" s="54" t="s">
        <v>23</v>
      </c>
      <c r="C41" s="51"/>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8</v>
      </c>
      <c r="C46" s="52"/>
      <c r="F46" s="1"/>
      <c r="G46" s="1"/>
    </row>
    <row r="47" spans="1:7" ht="15" hidden="1" outlineLevel="2" x14ac:dyDescent="0.2">
      <c r="A47" s="49" t="s">
        <v>115</v>
      </c>
      <c r="B47" s="17" t="s">
        <v>11</v>
      </c>
      <c r="C47" s="52"/>
      <c r="F47" s="1"/>
      <c r="G47" s="1"/>
    </row>
    <row r="48" spans="1:7" ht="15" hidden="1" outlineLevel="2" x14ac:dyDescent="0.2">
      <c r="A48" s="49" t="s">
        <v>116</v>
      </c>
      <c r="B48" s="17" t="s">
        <v>8</v>
      </c>
      <c r="C48" s="52"/>
      <c r="F48" s="1"/>
      <c r="G48" s="1"/>
    </row>
    <row r="49" spans="1:7" ht="15" hidden="1" outlineLevel="2" x14ac:dyDescent="0.2">
      <c r="A49" s="49" t="s">
        <v>117</v>
      </c>
      <c r="B49" s="17" t="s">
        <v>11</v>
      </c>
      <c r="C49" s="52"/>
      <c r="F49" s="1"/>
      <c r="G49" s="1"/>
    </row>
    <row r="50" spans="1:7" ht="15" hidden="1" outlineLevel="2" x14ac:dyDescent="0.2">
      <c r="A50" s="49" t="s">
        <v>122</v>
      </c>
      <c r="B50" s="17" t="s">
        <v>8</v>
      </c>
      <c r="C50" s="52"/>
      <c r="F50" s="1"/>
      <c r="G50" s="1"/>
    </row>
    <row r="51" spans="1:7" ht="15" hidden="1" outlineLevel="2" x14ac:dyDescent="0.2">
      <c r="A51" s="49" t="s">
        <v>127</v>
      </c>
      <c r="B51" s="17" t="s">
        <v>8</v>
      </c>
      <c r="C51" s="52"/>
      <c r="F51" s="1"/>
      <c r="G51" s="1"/>
    </row>
    <row r="52" spans="1:7" ht="15.75" hidden="1" outlineLevel="1" x14ac:dyDescent="0.2">
      <c r="A52" s="50" t="s">
        <v>273</v>
      </c>
      <c r="B52" s="53" t="s">
        <v>8</v>
      </c>
      <c r="C52" s="51"/>
      <c r="F52" s="1"/>
      <c r="G52" s="1"/>
    </row>
    <row r="53" spans="1:7" ht="15" hidden="1" outlineLevel="2" x14ac:dyDescent="0.2">
      <c r="A53" s="49" t="s">
        <v>132</v>
      </c>
      <c r="B53" s="17" t="s">
        <v>11</v>
      </c>
      <c r="C53" s="52"/>
      <c r="F53" s="1"/>
      <c r="G53" s="1"/>
    </row>
    <row r="54" spans="1:7" ht="15" hidden="1" outlineLevel="2" x14ac:dyDescent="0.2">
      <c r="A54" s="49" t="s">
        <v>137</v>
      </c>
      <c r="B54" s="17" t="s">
        <v>8</v>
      </c>
      <c r="C54" s="52"/>
      <c r="F54" s="1"/>
      <c r="G54" s="1"/>
    </row>
    <row r="55" spans="1:7" ht="15" hidden="1" outlineLevel="2" x14ac:dyDescent="0.2">
      <c r="A55" s="49" t="s">
        <v>142</v>
      </c>
      <c r="B55" s="17" t="s">
        <v>8</v>
      </c>
      <c r="C55" s="52"/>
      <c r="F55" s="1"/>
      <c r="G55" s="1"/>
    </row>
    <row r="56" spans="1:7" ht="15" hidden="1" outlineLevel="2" x14ac:dyDescent="0.2">
      <c r="A56" s="49" t="s">
        <v>274</v>
      </c>
      <c r="B56" s="17" t="s">
        <v>8</v>
      </c>
      <c r="C56" s="52"/>
      <c r="F56" s="1"/>
      <c r="G56" s="1"/>
    </row>
    <row r="57" spans="1:7" ht="15.75" hidden="1" outlineLevel="1" x14ac:dyDescent="0.2">
      <c r="A57" s="50" t="s">
        <v>275</v>
      </c>
      <c r="B57" s="53" t="s">
        <v>8</v>
      </c>
      <c r="C57" s="51"/>
      <c r="F57" s="1"/>
      <c r="G57" s="1"/>
    </row>
    <row r="58" spans="1:7" ht="15" hidden="1" outlineLevel="2" x14ac:dyDescent="0.2">
      <c r="A58" s="49" t="s">
        <v>276</v>
      </c>
      <c r="B58" s="17" t="s">
        <v>8</v>
      </c>
      <c r="C58" s="52"/>
      <c r="F58" s="1"/>
      <c r="G58" s="1"/>
    </row>
    <row r="59" spans="1:7" ht="15" hidden="1" outlineLevel="2" x14ac:dyDescent="0.2">
      <c r="A59" s="49" t="s">
        <v>158</v>
      </c>
      <c r="B59" s="17" t="s">
        <v>8</v>
      </c>
      <c r="C59" s="52"/>
      <c r="F59" s="1"/>
      <c r="G59" s="1"/>
    </row>
    <row r="60" spans="1:7" ht="15" hidden="1" outlineLevel="2" x14ac:dyDescent="0.2">
      <c r="A60" s="49" t="s">
        <v>163</v>
      </c>
      <c r="B60" s="17" t="s">
        <v>8</v>
      </c>
      <c r="C60" s="52"/>
      <c r="F60" s="1"/>
      <c r="G60" s="1"/>
    </row>
    <row r="61" spans="1:7" ht="15" hidden="1" outlineLevel="2" x14ac:dyDescent="0.2">
      <c r="A61" s="49" t="s">
        <v>277</v>
      </c>
      <c r="B61" s="17" t="s">
        <v>8</v>
      </c>
      <c r="C61" s="52"/>
      <c r="F61" s="1"/>
      <c r="G61" s="1"/>
    </row>
    <row r="62" spans="1:7" ht="15" hidden="1" outlineLevel="2" x14ac:dyDescent="0.2">
      <c r="A62" s="49" t="s">
        <v>278</v>
      </c>
      <c r="B62" s="17" t="s">
        <v>5</v>
      </c>
      <c r="C62" s="52"/>
      <c r="F62" s="1"/>
      <c r="G62" s="1"/>
    </row>
    <row r="63" spans="1:7" ht="15" hidden="1" outlineLevel="2" x14ac:dyDescent="0.2">
      <c r="A63" s="49" t="s">
        <v>172</v>
      </c>
      <c r="B63" s="17" t="s">
        <v>2</v>
      </c>
      <c r="C63" s="52"/>
      <c r="F63" s="1"/>
      <c r="G63" s="1"/>
    </row>
    <row r="64" spans="1:7" ht="30" hidden="1" outlineLevel="1" x14ac:dyDescent="0.2">
      <c r="A64" s="50" t="s">
        <v>177</v>
      </c>
      <c r="B64" s="53" t="s">
        <v>8</v>
      </c>
      <c r="C64" s="51"/>
      <c r="F64" s="1"/>
      <c r="G64" s="1"/>
    </row>
    <row r="65" spans="1:7" ht="15" hidden="1" outlineLevel="2" x14ac:dyDescent="0.2">
      <c r="A65" s="49" t="s">
        <v>178</v>
      </c>
      <c r="B65" s="17" t="s">
        <v>11</v>
      </c>
      <c r="C65" s="52"/>
      <c r="F65" s="1"/>
      <c r="G65" s="1"/>
    </row>
    <row r="66" spans="1:7" ht="15.75" hidden="1" outlineLevel="1" x14ac:dyDescent="0.2">
      <c r="A66" s="50" t="s">
        <v>183</v>
      </c>
      <c r="B66" s="53" t="s">
        <v>11</v>
      </c>
      <c r="C66" s="51"/>
      <c r="F66" s="1"/>
      <c r="G66" s="1"/>
    </row>
    <row r="67" spans="1:7" ht="18.75" collapsed="1" x14ac:dyDescent="0.2">
      <c r="A67" s="50" t="s">
        <v>293</v>
      </c>
      <c r="B67" s="54" t="s">
        <v>8</v>
      </c>
      <c r="C67" s="51"/>
      <c r="F67" s="1"/>
      <c r="G67" s="1"/>
    </row>
    <row r="68" spans="1:7" ht="27" customHeight="1" x14ac:dyDescent="0.25">
      <c r="A68" s="62" t="s">
        <v>189</v>
      </c>
      <c r="B68" s="38"/>
      <c r="C68" s="39"/>
      <c r="F68" s="1"/>
      <c r="G68" s="1"/>
    </row>
    <row r="69" spans="1:7" ht="15.75" x14ac:dyDescent="0.2">
      <c r="A69" s="50" t="s">
        <v>280</v>
      </c>
      <c r="B69" s="53" t="s">
        <v>11</v>
      </c>
      <c r="C69" s="51"/>
      <c r="F69" s="1"/>
      <c r="G69" s="1"/>
    </row>
    <row r="70" spans="1:7" ht="30" hidden="1" outlineLevel="2" x14ac:dyDescent="0.2">
      <c r="A70" s="49" t="s">
        <v>281</v>
      </c>
      <c r="B70" s="17" t="s">
        <v>13</v>
      </c>
      <c r="C70" s="52" t="s">
        <v>398</v>
      </c>
      <c r="F70" s="1"/>
      <c r="G70" s="1"/>
    </row>
    <row r="71" spans="1:7" ht="15" hidden="1" outlineLevel="2" x14ac:dyDescent="0.2">
      <c r="A71" s="49" t="s">
        <v>200</v>
      </c>
      <c r="B71" s="17" t="s">
        <v>11</v>
      </c>
      <c r="C71" s="52"/>
      <c r="F71" s="1"/>
      <c r="G71" s="1"/>
    </row>
    <row r="72" spans="1:7" ht="36.75" customHeight="1" collapsed="1" x14ac:dyDescent="0.2">
      <c r="A72" s="50" t="s">
        <v>205</v>
      </c>
      <c r="B72" s="53" t="s">
        <v>13</v>
      </c>
      <c r="C72" s="51" t="s">
        <v>399</v>
      </c>
      <c r="F72" s="1"/>
      <c r="G72" s="1"/>
    </row>
    <row r="73" spans="1:7" ht="30" hidden="1" outlineLevel="2" x14ac:dyDescent="0.2">
      <c r="A73" s="49" t="s">
        <v>206</v>
      </c>
      <c r="B73" s="17" t="s">
        <v>13</v>
      </c>
      <c r="C73" s="52" t="s">
        <v>400</v>
      </c>
      <c r="F73" s="1"/>
      <c r="G73" s="1"/>
    </row>
    <row r="74" spans="1:7" ht="30" hidden="1" outlineLevel="2" x14ac:dyDescent="0.2">
      <c r="A74" s="49" t="s">
        <v>211</v>
      </c>
      <c r="B74" s="17" t="s">
        <v>13</v>
      </c>
      <c r="C74" s="52" t="s">
        <v>401</v>
      </c>
      <c r="F74" s="1"/>
      <c r="G74" s="1"/>
    </row>
    <row r="75" spans="1:7" ht="15" hidden="1" outlineLevel="2" x14ac:dyDescent="0.2">
      <c r="A75" s="49" t="s">
        <v>282</v>
      </c>
      <c r="B75" s="17" t="s">
        <v>11</v>
      </c>
      <c r="C75" s="52"/>
      <c r="F75" s="1"/>
      <c r="G75" s="1"/>
    </row>
    <row r="76" spans="1:7" ht="27" customHeight="1" collapsed="1" x14ac:dyDescent="0.25">
      <c r="A76" s="62" t="s">
        <v>319</v>
      </c>
      <c r="B76" s="38"/>
      <c r="C76" s="39"/>
      <c r="F76" s="1"/>
      <c r="G76" s="1"/>
    </row>
    <row r="77" spans="1:7" ht="30" x14ac:dyDescent="0.2">
      <c r="A77" s="50" t="s">
        <v>283</v>
      </c>
      <c r="B77" s="53" t="s">
        <v>13</v>
      </c>
      <c r="C77" s="51" t="s">
        <v>370</v>
      </c>
      <c r="F77" s="1"/>
      <c r="G77" s="1"/>
    </row>
    <row r="78" spans="1:7" ht="15" hidden="1" outlineLevel="2" x14ac:dyDescent="0.2">
      <c r="A78" s="49" t="s">
        <v>223</v>
      </c>
      <c r="B78" s="17" t="s">
        <v>8</v>
      </c>
      <c r="C78" s="52"/>
      <c r="F78" s="1"/>
      <c r="G78" s="1"/>
    </row>
    <row r="79" spans="1:7" ht="45" hidden="1" outlineLevel="2" x14ac:dyDescent="0.2">
      <c r="A79" s="49" t="s">
        <v>284</v>
      </c>
      <c r="B79" s="17" t="s">
        <v>13</v>
      </c>
      <c r="C79" s="52" t="s">
        <v>402</v>
      </c>
      <c r="F79" s="1"/>
      <c r="G79" s="1"/>
    </row>
    <row r="80" spans="1:7" ht="45" hidden="1" outlineLevel="2" x14ac:dyDescent="0.2">
      <c r="A80" s="49" t="s">
        <v>285</v>
      </c>
      <c r="B80" s="17" t="s">
        <v>13</v>
      </c>
      <c r="C80" s="52" t="s">
        <v>403</v>
      </c>
      <c r="F80" s="1"/>
      <c r="G80" s="1"/>
    </row>
    <row r="81" spans="1:7" ht="15" hidden="1" outlineLevel="2" x14ac:dyDescent="0.2">
      <c r="A81" s="49" t="s">
        <v>230</v>
      </c>
      <c r="B81" s="17" t="s">
        <v>11</v>
      </c>
      <c r="C81" s="52"/>
      <c r="F81" s="1"/>
      <c r="G81" s="1"/>
    </row>
    <row r="82" spans="1:7" ht="30" hidden="1" outlineLevel="2" x14ac:dyDescent="0.2">
      <c r="A82" s="49" t="s">
        <v>231</v>
      </c>
      <c r="B82" s="17" t="s">
        <v>13</v>
      </c>
      <c r="C82" s="52" t="s">
        <v>404</v>
      </c>
      <c r="F82" s="1"/>
      <c r="G82" s="1"/>
    </row>
    <row r="83" spans="1:7" ht="15" hidden="1" outlineLevel="2" x14ac:dyDescent="0.2">
      <c r="A83" s="49" t="s">
        <v>232</v>
      </c>
      <c r="B83" s="17" t="s">
        <v>11</v>
      </c>
      <c r="C83" s="52"/>
      <c r="F83" s="1"/>
      <c r="G83" s="1"/>
    </row>
    <row r="84" spans="1:7" ht="45" hidden="1" outlineLevel="2" x14ac:dyDescent="0.2">
      <c r="A84" s="49" t="s">
        <v>233</v>
      </c>
      <c r="B84" s="17" t="s">
        <v>13</v>
      </c>
      <c r="C84" s="52" t="s">
        <v>405</v>
      </c>
      <c r="F84" s="1"/>
      <c r="G84" s="1"/>
    </row>
    <row r="85" spans="1:7" ht="30" collapsed="1" x14ac:dyDescent="0.2">
      <c r="A85" s="50" t="s">
        <v>235</v>
      </c>
      <c r="B85" s="53" t="s">
        <v>13</v>
      </c>
      <c r="C85" s="51" t="s">
        <v>325</v>
      </c>
      <c r="F85" s="1"/>
      <c r="G85" s="1"/>
    </row>
    <row r="86" spans="1:7" ht="15" hidden="1" outlineLevel="2" x14ac:dyDescent="0.2">
      <c r="A86" s="49" t="s">
        <v>240</v>
      </c>
      <c r="B86" s="17" t="s">
        <v>11</v>
      </c>
      <c r="C86" s="52"/>
      <c r="F86" s="1"/>
      <c r="G86" s="1"/>
    </row>
    <row r="87" spans="1:7" ht="30" hidden="1" outlineLevel="2" x14ac:dyDescent="0.2">
      <c r="A87" s="49" t="s">
        <v>241</v>
      </c>
      <c r="B87" s="17" t="s">
        <v>13</v>
      </c>
      <c r="C87" s="52" t="s">
        <v>406</v>
      </c>
      <c r="F87" s="1"/>
      <c r="G87" s="1"/>
    </row>
    <row r="88" spans="1:7" ht="15" hidden="1" outlineLevel="2" x14ac:dyDescent="0.2">
      <c r="A88" s="49" t="s">
        <v>242</v>
      </c>
      <c r="B88" s="17" t="s">
        <v>13</v>
      </c>
      <c r="C88" s="52" t="s">
        <v>407</v>
      </c>
      <c r="F88" s="1"/>
      <c r="G88" s="1"/>
    </row>
    <row r="89" spans="1:7" ht="15" hidden="1" outlineLevel="2" x14ac:dyDescent="0.2">
      <c r="A89" s="49" t="s">
        <v>243</v>
      </c>
      <c r="B89" s="17" t="s">
        <v>13</v>
      </c>
      <c r="C89" s="52" t="s">
        <v>324</v>
      </c>
      <c r="F89" s="1"/>
      <c r="G89" s="1"/>
    </row>
    <row r="90" spans="1:7" ht="78.75" hidden="1" customHeight="1" outlineLevel="2" x14ac:dyDescent="0.2">
      <c r="A90" s="49" t="s">
        <v>244</v>
      </c>
      <c r="B90" s="17" t="s">
        <v>13</v>
      </c>
      <c r="C90" s="52" t="s">
        <v>408</v>
      </c>
      <c r="F90" s="1"/>
      <c r="G90" s="1"/>
    </row>
    <row r="91" spans="1:7" ht="12.75" customHeight="1" collapsed="1" x14ac:dyDescent="0.2"/>
  </sheetData>
  <sheetProtection formatColumns="0" formatRows="0" insertHyperlinks="0"/>
  <dataConsolidate/>
  <conditionalFormatting sqref="B21:B24 B43:B67 B69:B75">
    <cfRule type="containsText" dxfId="2207" priority="97" operator="containsText" text="TG0">
      <formula>NOT(ISERROR(SEARCH("TG0",B21)))</formula>
    </cfRule>
    <cfRule type="containsText" dxfId="2206" priority="96" operator="containsText" text="TG1">
      <formula>NOT(ISERROR(SEARCH("TG1",B21)))</formula>
    </cfRule>
    <cfRule type="containsText" dxfId="2205" priority="95" operator="containsText" text="TG2">
      <formula>NOT(ISERROR(SEARCH("TG2",B21)))</formula>
    </cfRule>
    <cfRule type="containsText" dxfId="2204" priority="94" operator="containsText" text="TG3">
      <formula>NOT(ISERROR(SEARCH("TG3",B21)))</formula>
    </cfRule>
  </conditionalFormatting>
  <conditionalFormatting sqref="B22 B24">
    <cfRule type="containsText" dxfId="2203" priority="93" operator="containsText" text="Ja">
      <formula>NOT(ISERROR(SEARCH("Ja",B22)))</formula>
    </cfRule>
  </conditionalFormatting>
  <conditionalFormatting sqref="B22">
    <cfRule type="containsText" dxfId="2202" priority="92" operator="containsText" text="ja">
      <formula>NOT(ISERROR(SEARCH("ja",B22)))</formula>
    </cfRule>
  </conditionalFormatting>
  <conditionalFormatting sqref="B28">
    <cfRule type="cellIs" dxfId="2201" priority="102" operator="lessThan">
      <formula>0.79</formula>
    </cfRule>
    <cfRule type="cellIs" dxfId="2200" priority="104" operator="greaterThan">
      <formula>0.79</formula>
    </cfRule>
    <cfRule type="cellIs" dxfId="2199" priority="103" operator="greaterThan">
      <formula>0.9</formula>
    </cfRule>
  </conditionalFormatting>
  <conditionalFormatting sqref="B29">
    <cfRule type="containsText" dxfId="2198" priority="47" operator="containsText" text="God">
      <formula>NOT(ISERROR(SEARCH("God",B29)))</formula>
    </cfRule>
    <cfRule type="containsText" dxfId="2197" priority="44" operator="containsText" text="For lite">
      <formula>NOT(ISERROR(SEARCH("For lite",B29)))</formula>
    </cfRule>
    <cfRule type="containsText" dxfId="2196" priority="45" operator="containsText" text="Mangelfull">
      <formula>NOT(ISERROR(SEARCH("Mangelfull",B29)))</formula>
    </cfRule>
    <cfRule type="containsText" dxfId="2195" priority="46" operator="containsText" text="Tilstrekkelig">
      <formula>NOT(ISERROR(SEARCH("Tilstrekkelig",B29)))</formula>
    </cfRule>
  </conditionalFormatting>
  <conditionalFormatting sqref="B33:B41 B77:B90">
    <cfRule type="containsText" dxfId="2194" priority="100" operator="containsText" text="EG1">
      <formula>NOT(ISERROR(SEARCH("EG1",B33)))</formula>
    </cfRule>
    <cfRule type="containsText" dxfId="2193" priority="99" operator="containsText" text="EG2">
      <formula>NOT(ISERROR(SEARCH("EG2",B33)))</formula>
    </cfRule>
    <cfRule type="containsText" dxfId="2192" priority="101" operator="containsText" text="EG0">
      <formula>NOT(ISERROR(SEARCH("EG0",B33)))</formula>
    </cfRule>
  </conditionalFormatting>
  <conditionalFormatting sqref="B77:B90 B33:B41">
    <cfRule type="containsText" dxfId="2191" priority="98" operator="containsText" text="EG3">
      <formula>NOT(ISERROR(SEARCH("EG3",B33)))</formula>
    </cfRule>
  </conditionalFormatting>
  <conditionalFormatting sqref="B77:B90">
    <cfRule type="containsText" dxfId="2190" priority="2" operator="containsText" text="TG2">
      <formula>NOT(ISERROR(SEARCH("TG2",B77)))</formula>
    </cfRule>
    <cfRule type="containsText" dxfId="2189" priority="3" operator="containsText" text="TG1">
      <formula>NOT(ISERROR(SEARCH("TG1",B77)))</formula>
    </cfRule>
    <cfRule type="containsText" dxfId="2188" priority="4" operator="containsText" text="TG0">
      <formula>NOT(ISERROR(SEARCH("TG0",B77)))</formula>
    </cfRule>
    <cfRule type="containsText" dxfId="2187" priority="1" operator="containsText" text="TG3">
      <formula>NOT(ISERROR(SEARCH("TG3",B77)))</formula>
    </cfRule>
  </conditionalFormatting>
  <conditionalFormatting sqref="L2">
    <cfRule type="containsText" dxfId="2186" priority="87" operator="containsText" text="TG0">
      <formula>NOT(ISERROR(SEARCH("TG0",L2)))</formula>
    </cfRule>
    <cfRule type="containsText" dxfId="2185" priority="83" operator="containsText" text="TG3">
      <formula>NOT(ISERROR(SEARCH("TG3",L2)))</formula>
    </cfRule>
    <cfRule type="containsText" dxfId="2184" priority="84" operator="containsText" text="TG2">
      <formula>NOT(ISERROR(SEARCH("TG2",L2)))</formula>
    </cfRule>
    <cfRule type="containsText" dxfId="2183" priority="85" operator="containsText" text="TG1">
      <formula>NOT(ISERROR(SEARCH("TG1",L2)))</formula>
    </cfRule>
    <cfRule type="containsText" dxfId="2182" priority="86" operator="containsText" text="TG0">
      <formula>NOT(ISERROR(SEARCH("TG0",L2)))</formula>
    </cfRule>
    <cfRule type="containsText" dxfId="2181" priority="81" operator="containsText" text="ja">
      <formula>NOT(ISERROR(SEARCH("ja",L2)))</formula>
    </cfRule>
    <cfRule type="containsText" dxfId="2180" priority="82" operator="containsText" text="Ja">
      <formula>NOT(ISERROR(SEARCH("Ja",L2)))</formula>
    </cfRule>
  </conditionalFormatting>
  <conditionalFormatting sqref="M2 O2:P2">
    <cfRule type="containsText" dxfId="2179" priority="106" operator="containsText" text="EG2">
      <formula>NOT(ISERROR(SEARCH("EG2",M2)))</formula>
    </cfRule>
    <cfRule type="containsText" dxfId="2178" priority="107" operator="containsText" text="EG1">
      <formula>NOT(ISERROR(SEARCH("EG1",M2)))</formula>
    </cfRule>
    <cfRule type="containsText" dxfId="2177" priority="108" operator="containsText" text="EG0">
      <formula>NOT(ISERROR(SEARCH("EG0",M2)))</formula>
    </cfRule>
    <cfRule type="containsText" dxfId="2176" priority="105" operator="containsText" text="EG3">
      <formula>NOT(ISERROR(SEARCH("EG3",M2)))</formula>
    </cfRule>
  </conditionalFormatting>
  <conditionalFormatting sqref="N2">
    <cfRule type="containsText" dxfId="2175" priority="77" operator="containsText" text="TG2">
      <formula>NOT(ISERROR(SEARCH("TG2",N2)))</formula>
    </cfRule>
    <cfRule type="containsText" dxfId="2174" priority="78" operator="containsText" text="TG1">
      <formula>NOT(ISERROR(SEARCH("TG1",N2)))</formula>
    </cfRule>
    <cfRule type="containsText" dxfId="2173" priority="79" operator="containsText" text="TG0">
      <formula>NOT(ISERROR(SEARCH("TG0",N2)))</formula>
    </cfRule>
    <cfRule type="containsText" dxfId="2172" priority="80" operator="containsText" text="TG0">
      <formula>NOT(ISERROR(SEARCH("TG0",N2)))</formula>
    </cfRule>
    <cfRule type="containsText" dxfId="2171" priority="76" operator="containsText" text="TG3">
      <formula>NOT(ISERROR(SEARCH("TG3",N2)))</formula>
    </cfRule>
    <cfRule type="containsText" dxfId="2170" priority="75" operator="containsText" text="Ja">
      <formula>NOT(ISERROR(SEARCH("Ja",N2)))</formula>
    </cfRule>
  </conditionalFormatting>
  <conditionalFormatting sqref="Q2">
    <cfRule type="cellIs" dxfId="2169" priority="67" operator="lessThan">
      <formula>0.79</formula>
    </cfRule>
    <cfRule type="cellIs" dxfId="2168" priority="69" operator="greaterThan">
      <formula>0.79</formula>
    </cfRule>
    <cfRule type="cellIs" dxfId="2167" priority="68" operator="greaterThan">
      <formula>0.9</formula>
    </cfRule>
  </conditionalFormatting>
  <conditionalFormatting sqref="R2">
    <cfRule type="containsText" dxfId="2166" priority="66" operator="containsText" text="God">
      <formula>NOT(ISERROR(SEARCH("God",R2)))</formula>
    </cfRule>
    <cfRule type="containsText" dxfId="2165" priority="65" operator="containsText" text="Tilstrekkelig">
      <formula>NOT(ISERROR(SEARCH("Tilstrekkelig",R2)))</formula>
    </cfRule>
    <cfRule type="containsText" dxfId="2164" priority="64" operator="containsText" text="Mangelfull">
      <formula>NOT(ISERROR(SEARCH("Mangelfull",R2)))</formula>
    </cfRule>
    <cfRule type="containsText" dxfId="2163" priority="63" operator="containsText" text="For lite">
      <formula>NOT(ISERROR(SEARCH("For lite",R2)))</formula>
    </cfRule>
  </conditionalFormatting>
  <conditionalFormatting sqref="U2:AC2">
    <cfRule type="containsText" dxfId="2162" priority="58" operator="containsText" text="EG3">
      <formula>NOT(ISERROR(SEARCH("EG3",U2)))</formula>
    </cfRule>
    <cfRule type="containsText" dxfId="2161" priority="61" operator="containsText" text="EG0">
      <formula>NOT(ISERROR(SEARCH("EG0",U2)))</formula>
    </cfRule>
    <cfRule type="containsText" dxfId="2160" priority="60" operator="containsText" text="EG1">
      <formula>NOT(ISERROR(SEARCH("EG1",U2)))</formula>
    </cfRule>
    <cfRule type="containsText" dxfId="2159" priority="59" operator="containsText" text="EG2">
      <formula>NOT(ISERROR(SEARCH("EG2",U2)))</formula>
    </cfRule>
  </conditionalFormatting>
  <conditionalFormatting sqref="AD2:CB2">
    <cfRule type="containsText" dxfId="2158" priority="6" operator="containsText" text="TG2">
      <formula>NOT(ISERROR(SEARCH("TG2",AD2)))</formula>
    </cfRule>
    <cfRule type="containsText" dxfId="2157" priority="7" operator="containsText" text="TG1">
      <formula>NOT(ISERROR(SEARCH("TG1",AD2)))</formula>
    </cfRule>
    <cfRule type="containsText" dxfId="2156" priority="8" operator="containsText" text="TG0">
      <formula>NOT(ISERROR(SEARCH("TG0",AD2)))</formula>
    </cfRule>
    <cfRule type="containsText" dxfId="2155" priority="5" operator="containsText" text="TG3">
      <formula>NOT(ISERROR(SEARCH("TG3",AD2)))</formula>
    </cfRule>
  </conditionalFormatting>
  <conditionalFormatting sqref="BX2:CB2">
    <cfRule type="containsText" dxfId="2154" priority="29" operator="containsText" text="ja">
      <formula>NOT(ISERROR(SEARCH("ja",BX2)))</formula>
    </cfRule>
    <cfRule type="containsText" dxfId="2153" priority="30" operator="containsText" text="Ja">
      <formula>NOT(ISERROR(SEARCH("Ja",BX2)))</formula>
    </cfRule>
  </conditionalFormatting>
  <hyperlinks>
    <hyperlink ref="C14" r:id="rId1" xr:uid="{03379F66-8996-42C3-B9B9-A76B913F8DCA}"/>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43" operator="containsText" id="{0B484A97-9C2A-4386-925F-5E2DCB277301}">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62" operator="containsText" id="{918C68C1-C14F-4BEE-ABE9-0DD2E8AAA2F9}">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562E5FAC-E4A5-4E68-9E80-6446A0C88F77}">
          <x14:formula1>
            <xm:f>Evalueringsmatrise_grunnlag!$A$9:$A$13</xm:f>
          </x14:formula1>
          <xm:sqref>B33:B41</xm:sqref>
        </x14:dataValidation>
        <x14:dataValidation type="list" allowBlank="1" showInputMessage="1" showErrorMessage="1" xr:uid="{B0F82001-E5B9-47B7-A1A7-E5953C6776E7}">
          <x14:formula1>
            <xm:f>Evalueringsmatrise_grunnlag!$A$27:$A$28</xm:f>
          </x14:formula1>
          <xm:sqref>B24 B68 B76</xm:sqref>
        </x14:dataValidation>
        <x14:dataValidation type="list" allowBlank="1" showInputMessage="1" showErrorMessage="1" xr:uid="{4337D2F6-ACDA-49EF-8D19-34D724CAF92B}">
          <x14:formula1>
            <xm:f>Evalueringsmatrise_grunnlag!$A$2:$A$6</xm:f>
          </x14:formula1>
          <xm:sqref>B43:B67 B69:B75</xm:sqref>
        </x14:dataValidation>
        <x14:dataValidation type="list" allowBlank="1" showInputMessage="1" showErrorMessage="1" xr:uid="{8BF4FF8A-CDAC-4CD3-A02F-44488CFCB65C}">
          <x14:formula1>
            <xm:f>Evalueringsmatrise_grunnlag!$A$21:$A$24</xm:f>
          </x14:formula1>
          <xm:sqref>B29</xm:sqref>
        </x14:dataValidation>
        <x14:dataValidation type="list" allowBlank="1" showInputMessage="1" showErrorMessage="1" xr:uid="{0C5BF3B7-9516-4C51-8D9A-D9B23EACD29E}">
          <x14:formula1>
            <xm:f>Evalueringsmatrise_grunnlag!$E$13:$E$17</xm:f>
          </x14:formula1>
          <xm:sqref>B22</xm:sqref>
        </x14:dataValidation>
        <x14:dataValidation type="list" allowBlank="1" showInputMessage="1" showErrorMessage="1" xr:uid="{8F14D09A-202C-4EF4-8D20-27782B4D2E75}">
          <x14:formula1>
            <xm:f>Evalueringsmatrise_grunnlag!$E$2:$E$4</xm:f>
          </x14:formula1>
          <xm:sqref>B31</xm:sqref>
        </x14:dataValidation>
        <x14:dataValidation type="list" allowBlank="1" showInputMessage="1" showErrorMessage="1" xr:uid="{9374E0F6-F8D7-4B6A-911D-DFBBB90C0960}">
          <x14:formula1>
            <xm:f>Evalueringsmatrise_grunnlag!$E$7:$E$10</xm:f>
          </x14:formula1>
          <xm:sqref>B23</xm:sqref>
        </x14:dataValidation>
        <x14:dataValidation type="list" allowBlank="1" showInputMessage="1" showErrorMessage="1" xr:uid="{ECBB277A-2FCC-432E-85DB-B432A0A2DCE6}">
          <x14:formula1>
            <xm:f>Evalueringsmatrise_grunnlag!$A$3:$A$6</xm:f>
          </x14:formula1>
          <xm:sqref>B77:B90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75F8D-D173-4392-92B3-57AB7AB56A85}">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Haumyrheia skole</v>
      </c>
      <c r="B2" s="65" t="str">
        <f>$B$12</f>
        <v>8.-10. trinn</v>
      </c>
      <c r="C2" s="22">
        <f>$B$13</f>
        <v>327</v>
      </c>
      <c r="D2" s="22">
        <f>$B$14</f>
        <v>0</v>
      </c>
      <c r="E2" s="22">
        <f>$B$15</f>
        <v>5978</v>
      </c>
      <c r="F2" s="66">
        <f>$B$16</f>
        <v>28400</v>
      </c>
      <c r="G2" s="66">
        <f>$B$17</f>
        <v>11193</v>
      </c>
      <c r="H2" s="66">
        <f>$B$18</f>
        <v>11193</v>
      </c>
      <c r="I2" s="66">
        <f>$B$19</f>
        <v>0</v>
      </c>
      <c r="J2" s="66">
        <f>$B$20</f>
        <v>1966</v>
      </c>
      <c r="K2" s="22">
        <f>$B$21</f>
        <v>2000</v>
      </c>
      <c r="L2" s="32" t="str">
        <f>$B$22</f>
        <v>Nei</v>
      </c>
      <c r="M2" s="32" t="str">
        <f>$B$23</f>
        <v>B</v>
      </c>
      <c r="N2" s="32" t="str">
        <f>$B$24</f>
        <v>Nei</v>
      </c>
      <c r="O2" s="33">
        <f>$B$26</f>
        <v>301.5</v>
      </c>
      <c r="P2" s="32">
        <f>$B$27</f>
        <v>335</v>
      </c>
      <c r="Q2" s="21">
        <f>$B$28</f>
        <v>0.9761194029850746</v>
      </c>
      <c r="R2" s="61" t="str">
        <f>$B$29</f>
        <v>God</v>
      </c>
      <c r="S2" s="22">
        <f>$B$30</f>
        <v>34.22935779816514</v>
      </c>
      <c r="T2" s="32" t="str">
        <f>$B$31</f>
        <v>↑</v>
      </c>
      <c r="U2" s="17" t="str">
        <f>$B$33</f>
        <v>EG1</v>
      </c>
      <c r="V2" s="17" t="str">
        <f>$B$34</f>
        <v>EG1</v>
      </c>
      <c r="W2" s="17" t="str">
        <f>$B$35</f>
        <v>EG0</v>
      </c>
      <c r="X2" s="17" t="str">
        <f>$B$36</f>
        <v>EG0</v>
      </c>
      <c r="Y2" s="17" t="str">
        <f>$B$37</f>
        <v>EG2</v>
      </c>
      <c r="Z2" s="17" t="str">
        <f>$B$38</f>
        <v>EG0</v>
      </c>
      <c r="AA2" s="17" t="str">
        <f>$B$39</f>
        <v>EG2</v>
      </c>
      <c r="AB2" s="17" t="str">
        <f>$B$40</f>
        <v>EG2</v>
      </c>
      <c r="AC2" s="17" t="str">
        <f>$B$41</f>
        <v>EG2</v>
      </c>
      <c r="AD2" s="17" t="str">
        <f>$B$43</f>
        <v>TG2</v>
      </c>
      <c r="AE2" s="17" t="str">
        <f>$B$44</f>
        <v>TG1</v>
      </c>
      <c r="AF2" s="17" t="str">
        <f>$B$45</f>
        <v>TG1</v>
      </c>
      <c r="AG2" s="17" t="str">
        <f>$B$46</f>
        <v>TG2</v>
      </c>
      <c r="AH2" s="17" t="str">
        <f>$B$47</f>
        <v>TG2</v>
      </c>
      <c r="AI2" s="17" t="str">
        <f>$B$48</f>
        <v>TG2</v>
      </c>
      <c r="AJ2" s="17" t="str">
        <f>$B$49</f>
        <v>TG1</v>
      </c>
      <c r="AK2" s="17" t="str">
        <f>$B$50</f>
        <v>TG1</v>
      </c>
      <c r="AL2" s="17" t="str">
        <f>$B$51</f>
        <v>TG2</v>
      </c>
      <c r="AM2" s="17" t="str">
        <f>$B$52</f>
        <v>TG2</v>
      </c>
      <c r="AN2" s="17" t="str">
        <f>$B$53</f>
        <v>TG2</v>
      </c>
      <c r="AO2" s="17" t="str">
        <f>$B$54</f>
        <v>TG1</v>
      </c>
      <c r="AP2" s="17" t="str">
        <f>$B$55</f>
        <v>-</v>
      </c>
      <c r="AQ2" s="17" t="str">
        <f>$B$56</f>
        <v>TG2</v>
      </c>
      <c r="AR2" s="17" t="str">
        <f>$B$57</f>
        <v>TG2</v>
      </c>
      <c r="AS2" s="17" t="str">
        <f>$B$58</f>
        <v>TG2</v>
      </c>
      <c r="AT2" s="17" t="str">
        <f>$B$59</f>
        <v>TG1</v>
      </c>
      <c r="AU2" s="17" t="str">
        <f>$B$60</f>
        <v>TG2</v>
      </c>
      <c r="AV2" s="17" t="str">
        <f>$B$61</f>
        <v>TG1</v>
      </c>
      <c r="AW2" s="17" t="str">
        <f>$B$62</f>
        <v>TG2</v>
      </c>
      <c r="AX2" s="17" t="str">
        <f>$B$63</f>
        <v>TG2</v>
      </c>
      <c r="AY2" s="17" t="str">
        <f>$B$64</f>
        <v>TG1</v>
      </c>
      <c r="AZ2" s="17" t="str">
        <f>$B$65</f>
        <v>TG1</v>
      </c>
      <c r="BA2" s="17" t="str">
        <f>$B$66</f>
        <v>TG2</v>
      </c>
      <c r="BB2" s="17" t="str">
        <f>$B$67</f>
        <v>TG2</v>
      </c>
      <c r="BC2" s="17" t="str">
        <f>$B$69</f>
        <v>TG1</v>
      </c>
      <c r="BD2" s="17" t="str">
        <f>$B$70</f>
        <v>TG1</v>
      </c>
      <c r="BE2" s="17" t="str">
        <f>$B$71</f>
        <v>TG1</v>
      </c>
      <c r="BF2" s="17" t="str">
        <f>$B$72</f>
        <v>TG1</v>
      </c>
      <c r="BG2" s="17" t="str">
        <f>$B$73</f>
        <v>TG1</v>
      </c>
      <c r="BH2" s="17" t="str">
        <f>$B$74</f>
        <v>TG1</v>
      </c>
      <c r="BI2" s="17" t="str">
        <f>$B$75</f>
        <v>TG1</v>
      </c>
      <c r="BJ2" s="17" t="str">
        <f>$B$77</f>
        <v>TG3</v>
      </c>
      <c r="BK2" s="17" t="str">
        <f>$B$78</f>
        <v>TG1</v>
      </c>
      <c r="BL2" s="17" t="str">
        <f>$B$79</f>
        <v>TG3</v>
      </c>
      <c r="BM2" s="17" t="str">
        <f>$B$80</f>
        <v>TG3</v>
      </c>
      <c r="BN2" s="17" t="str">
        <f>$B$81</f>
        <v>TG3</v>
      </c>
      <c r="BO2" s="17" t="str">
        <f>$B$82</f>
        <v>TG3</v>
      </c>
      <c r="BP2" s="17" t="str">
        <f>$B$83</f>
        <v>TG3</v>
      </c>
      <c r="BQ2" s="17" t="str">
        <f>$B$84</f>
        <v>TG2</v>
      </c>
      <c r="BR2" s="17" t="str">
        <f>$B$85</f>
        <v>TG2</v>
      </c>
      <c r="BS2" s="17" t="str">
        <f>$B$86</f>
        <v>TG2</v>
      </c>
      <c r="BT2" s="17" t="str">
        <f>$B$87</f>
        <v>TG3</v>
      </c>
      <c r="BU2" s="17" t="str">
        <f>$B$88</f>
        <v>TG3</v>
      </c>
      <c r="BV2" s="17" t="str">
        <f>$B$89</f>
        <v>TG3</v>
      </c>
      <c r="BW2" s="17" t="str">
        <f>$B$90</f>
        <v>TG1</v>
      </c>
      <c r="BX2" s="17" t="e">
        <f>#REF!</f>
        <v>#REF!</v>
      </c>
      <c r="BY2" s="17" t="e">
        <f>#REF!</f>
        <v>#REF!</v>
      </c>
      <c r="BZ2" s="17" t="e">
        <f>#REF!</f>
        <v>#REF!</v>
      </c>
      <c r="CA2" s="17" t="e">
        <f>#REF!</f>
        <v>#REF!</v>
      </c>
      <c r="CB2" s="17" t="e">
        <f>#REF!</f>
        <v>#REF!</v>
      </c>
      <c r="CC2" s="97">
        <f>D48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409</v>
      </c>
      <c r="B11" s="9" t="s">
        <v>303</v>
      </c>
      <c r="C11" s="9" t="s">
        <v>304</v>
      </c>
      <c r="AV11" s="1"/>
      <c r="AW11" s="1"/>
    </row>
    <row r="12" spans="1:81" ht="15.75" x14ac:dyDescent="0.25">
      <c r="A12" s="51" t="s">
        <v>247</v>
      </c>
      <c r="B12" s="34" t="s">
        <v>354</v>
      </c>
      <c r="C12" s="51"/>
      <c r="D12" s="10"/>
      <c r="E12" s="10"/>
      <c r="F12" s="10"/>
      <c r="G12" s="10"/>
      <c r="H12" s="10"/>
      <c r="I12" s="10"/>
      <c r="J12" s="10"/>
      <c r="K12" s="10"/>
      <c r="L12" s="10"/>
      <c r="M12" s="10"/>
      <c r="N12" s="10"/>
      <c r="O12" s="10"/>
      <c r="P12" s="10"/>
      <c r="Q12" s="10"/>
      <c r="R12" s="10"/>
      <c r="S12" s="10"/>
      <c r="T12" s="10"/>
      <c r="U12" s="10"/>
      <c r="V12" s="10"/>
      <c r="W12" s="10"/>
      <c r="X12" s="10"/>
      <c r="Y12" s="10"/>
      <c r="Z12" s="10"/>
      <c r="BC12" s="10"/>
      <c r="BD12" s="10"/>
    </row>
    <row r="13" spans="1:81" ht="15.75" x14ac:dyDescent="0.25">
      <c r="A13" s="51" t="s">
        <v>248</v>
      </c>
      <c r="B13" s="19">
        <v>327</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81" ht="15.75" x14ac:dyDescent="0.25">
      <c r="A14" s="51" t="s">
        <v>249</v>
      </c>
      <c r="B14" s="28"/>
      <c r="C14" s="71" t="s">
        <v>410</v>
      </c>
      <c r="D14" s="10"/>
      <c r="E14" s="10"/>
      <c r="F14" s="10"/>
      <c r="G14" s="10"/>
      <c r="H14" s="10"/>
      <c r="I14" s="10"/>
      <c r="J14" s="10"/>
      <c r="K14" s="10"/>
      <c r="L14" s="10"/>
      <c r="M14" s="10"/>
      <c r="N14" s="10"/>
      <c r="Q14" s="10"/>
    </row>
    <row r="15" spans="1:81" ht="15" x14ac:dyDescent="0.2">
      <c r="A15" s="51" t="s">
        <v>250</v>
      </c>
      <c r="B15" s="17">
        <v>5978</v>
      </c>
      <c r="C15" s="51" t="s">
        <v>411</v>
      </c>
      <c r="F15" s="1"/>
      <c r="G15" s="1"/>
    </row>
    <row r="16" spans="1:81" ht="15" x14ac:dyDescent="0.2">
      <c r="A16" s="51" t="s">
        <v>251</v>
      </c>
      <c r="B16" s="17">
        <v>28400</v>
      </c>
      <c r="C16" s="51" t="s">
        <v>412</v>
      </c>
      <c r="F16" s="1"/>
      <c r="G16" s="1"/>
    </row>
    <row r="17" spans="1:17" ht="15" x14ac:dyDescent="0.2">
      <c r="A17" s="51" t="s">
        <v>252</v>
      </c>
      <c r="B17" s="63">
        <f>$B$18+$B$19</f>
        <v>11193</v>
      </c>
      <c r="C17" s="51"/>
      <c r="F17" s="1"/>
      <c r="G17" s="1"/>
    </row>
    <row r="18" spans="1:17" ht="15" hidden="1" outlineLevel="2" x14ac:dyDescent="0.2">
      <c r="A18" s="49" t="s">
        <v>253</v>
      </c>
      <c r="B18" s="17">
        <v>11193</v>
      </c>
      <c r="C18" s="52"/>
      <c r="F18" s="1"/>
      <c r="G18" s="1"/>
    </row>
    <row r="19" spans="1:17" ht="15" hidden="1" outlineLevel="2" x14ac:dyDescent="0.2">
      <c r="A19" s="49" t="s">
        <v>254</v>
      </c>
      <c r="B19" s="17">
        <v>0</v>
      </c>
      <c r="C19" s="52"/>
      <c r="F19" s="1"/>
      <c r="G19" s="1"/>
    </row>
    <row r="20" spans="1:17" ht="45" collapsed="1" x14ac:dyDescent="0.2">
      <c r="A20" s="51" t="s">
        <v>255</v>
      </c>
      <c r="B20" s="17">
        <v>1966</v>
      </c>
      <c r="C20" s="51" t="s">
        <v>413</v>
      </c>
      <c r="F20" s="1"/>
      <c r="G20" s="1"/>
    </row>
    <row r="21" spans="1:17" ht="30" x14ac:dyDescent="0.2">
      <c r="A21" s="51" t="s">
        <v>256</v>
      </c>
      <c r="B21" s="17">
        <v>2000</v>
      </c>
      <c r="C21" s="51" t="s">
        <v>414</v>
      </c>
      <c r="F21" s="1"/>
      <c r="G21" s="1"/>
    </row>
    <row r="22" spans="1:17" ht="30" x14ac:dyDescent="0.2">
      <c r="A22" s="51" t="s">
        <v>257</v>
      </c>
      <c r="B22" s="17" t="s">
        <v>30</v>
      </c>
      <c r="C22" s="51" t="s">
        <v>415</v>
      </c>
      <c r="F22" s="1"/>
      <c r="G22" s="1"/>
    </row>
    <row r="23" spans="1:17" ht="32.1" customHeight="1" x14ac:dyDescent="0.2">
      <c r="A23" s="51" t="s">
        <v>258</v>
      </c>
      <c r="B23" s="17" t="s">
        <v>18</v>
      </c>
      <c r="C23" s="51" t="str">
        <f>IF(Haumyrheia!B23=Evalueringsmatrise_grunnlag!E7,"Vedlikehold og utskifting ved A-bygg er allerede finansiert ifm. vedlikeholdsstrategien og midler er allokert hos Eiendom."," ")</f>
        <v xml:space="preserve"> </v>
      </c>
      <c r="F23" s="1"/>
      <c r="G23" s="1"/>
    </row>
    <row r="24" spans="1:17" ht="15" x14ac:dyDescent="0.2">
      <c r="A24" s="51" t="s">
        <v>259</v>
      </c>
      <c r="B24" s="17" t="s">
        <v>30</v>
      </c>
      <c r="C24" s="51"/>
      <c r="F24" s="1"/>
      <c r="G24" s="1"/>
    </row>
    <row r="25" spans="1:17" ht="27" customHeight="1" x14ac:dyDescent="0.25">
      <c r="A25" s="62" t="s">
        <v>309</v>
      </c>
      <c r="B25" s="38"/>
      <c r="C25" s="39"/>
      <c r="F25" s="1"/>
      <c r="G25" s="1"/>
    </row>
    <row r="26" spans="1:17" ht="30" hidden="1" outlineLevel="2" x14ac:dyDescent="0.25">
      <c r="A26" s="49" t="s">
        <v>310</v>
      </c>
      <c r="B26" s="22">
        <f>B27*0.9</f>
        <v>301.5</v>
      </c>
      <c r="C26" s="52"/>
      <c r="D26" s="10"/>
      <c r="E26" s="10"/>
      <c r="F26" s="10"/>
      <c r="G26" s="10"/>
      <c r="H26" s="10"/>
      <c r="I26" s="10"/>
      <c r="J26" s="10"/>
      <c r="K26" s="10"/>
      <c r="L26" s="10"/>
      <c r="M26" s="10"/>
      <c r="N26" s="10"/>
      <c r="Q26" s="10"/>
    </row>
    <row r="27" spans="1:17" ht="30" hidden="1" outlineLevel="2" x14ac:dyDescent="0.25">
      <c r="A27" s="49" t="s">
        <v>311</v>
      </c>
      <c r="B27" s="19">
        <v>335</v>
      </c>
      <c r="C27" s="52"/>
      <c r="D27" s="10"/>
      <c r="E27" s="10"/>
      <c r="F27" s="10"/>
      <c r="G27" s="10"/>
      <c r="H27" s="10"/>
      <c r="I27" s="10"/>
      <c r="J27" s="10"/>
      <c r="K27" s="10"/>
      <c r="L27" s="10"/>
      <c r="M27" s="10"/>
      <c r="N27" s="10"/>
      <c r="Q27" s="10"/>
    </row>
    <row r="28" spans="1:17" ht="15" collapsed="1" x14ac:dyDescent="0.25">
      <c r="A28" s="50" t="s">
        <v>290</v>
      </c>
      <c r="B28" s="21">
        <f>B13/B27</f>
        <v>0.9761194029850746</v>
      </c>
      <c r="C28" s="51"/>
      <c r="F28" s="1"/>
      <c r="G28" s="1"/>
    </row>
    <row r="29" spans="1:17" ht="15" x14ac:dyDescent="0.2">
      <c r="A29" s="50" t="s">
        <v>263</v>
      </c>
      <c r="B29" s="67" t="s">
        <v>39</v>
      </c>
      <c r="C29" s="51"/>
      <c r="F29" s="1"/>
      <c r="G29" s="1"/>
    </row>
    <row r="30" spans="1:17" ht="30" hidden="1" outlineLevel="2" x14ac:dyDescent="0.25">
      <c r="A30" s="49" t="s">
        <v>264</v>
      </c>
      <c r="B30" s="22">
        <f>$B$17/$B$13</f>
        <v>34.22935779816514</v>
      </c>
      <c r="C30" s="52"/>
      <c r="D30" s="10"/>
      <c r="E30" s="10"/>
      <c r="F30" s="10"/>
      <c r="G30" s="10"/>
      <c r="H30" s="10"/>
      <c r="I30" s="10"/>
      <c r="J30" s="10"/>
      <c r="K30" s="10"/>
      <c r="L30" s="10"/>
      <c r="M30" s="10"/>
      <c r="N30" s="10"/>
      <c r="Q30" s="10"/>
    </row>
    <row r="31" spans="1:17" ht="15" collapsed="1" x14ac:dyDescent="0.2">
      <c r="A31" s="50" t="s">
        <v>291</v>
      </c>
      <c r="B31" s="30" t="s">
        <v>4</v>
      </c>
      <c r="C31" s="51" t="s">
        <v>416</v>
      </c>
      <c r="F31" s="1"/>
      <c r="G31" s="1"/>
    </row>
    <row r="32" spans="1:17" ht="27" customHeight="1" x14ac:dyDescent="0.25">
      <c r="A32" s="62" t="s">
        <v>313</v>
      </c>
      <c r="B32" s="38" t="s">
        <v>313</v>
      </c>
      <c r="C32" s="39" t="s">
        <v>313</v>
      </c>
      <c r="F32" s="1"/>
      <c r="G32" s="1"/>
    </row>
    <row r="33" spans="1:7" ht="15.75" hidden="1" outlineLevel="1" x14ac:dyDescent="0.2">
      <c r="A33" s="50" t="s">
        <v>51</v>
      </c>
      <c r="B33" s="53" t="s">
        <v>23</v>
      </c>
      <c r="C33" s="51"/>
      <c r="F33" s="1"/>
      <c r="G33" s="1"/>
    </row>
    <row r="34" spans="1:7" ht="15" hidden="1" outlineLevel="2" x14ac:dyDescent="0.2">
      <c r="A34" s="49" t="s">
        <v>56</v>
      </c>
      <c r="B34" s="17" t="s">
        <v>23</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25</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25</v>
      </c>
      <c r="C39" s="52" t="s">
        <v>334</v>
      </c>
      <c r="F39" s="1"/>
      <c r="G39" s="1"/>
    </row>
    <row r="40" spans="1:7" ht="15.75" hidden="1" outlineLevel="1" x14ac:dyDescent="0.2">
      <c r="A40" s="50" t="s">
        <v>84</v>
      </c>
      <c r="B40" s="53" t="s">
        <v>25</v>
      </c>
      <c r="C40" s="51"/>
      <c r="F40" s="1"/>
      <c r="G40" s="1"/>
    </row>
    <row r="41" spans="1:7" ht="18.75" collapsed="1" x14ac:dyDescent="0.2">
      <c r="A41" s="50" t="s">
        <v>272</v>
      </c>
      <c r="B41" s="54" t="s">
        <v>25</v>
      </c>
      <c r="C41" s="51"/>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11</v>
      </c>
      <c r="C48" s="52"/>
      <c r="F48" s="1"/>
      <c r="G48" s="1"/>
    </row>
    <row r="49" spans="1:7" ht="15" hidden="1" outlineLevel="2" x14ac:dyDescent="0.2">
      <c r="A49" s="49" t="s">
        <v>117</v>
      </c>
      <c r="B49" s="17" t="s">
        <v>8</v>
      </c>
      <c r="C49" s="52"/>
      <c r="F49" s="1"/>
      <c r="G49" s="1"/>
    </row>
    <row r="50" spans="1:7" ht="15" hidden="1" outlineLevel="2" x14ac:dyDescent="0.2">
      <c r="A50" s="49" t="s">
        <v>122</v>
      </c>
      <c r="B50" s="17" t="s">
        <v>8</v>
      </c>
      <c r="C50" s="52"/>
      <c r="F50" s="1"/>
      <c r="G50" s="1"/>
    </row>
    <row r="51" spans="1:7" ht="15" hidden="1" outlineLevel="2" x14ac:dyDescent="0.2">
      <c r="A51" s="49" t="s">
        <v>127</v>
      </c>
      <c r="B51" s="17" t="s">
        <v>11</v>
      </c>
      <c r="C51" s="52"/>
      <c r="F51" s="1"/>
      <c r="G51" s="1"/>
    </row>
    <row r="52" spans="1:7" ht="15.75" hidden="1" outlineLevel="1" x14ac:dyDescent="0.2">
      <c r="A52" s="50" t="s">
        <v>273</v>
      </c>
      <c r="B52" s="53" t="s">
        <v>11</v>
      </c>
      <c r="C52" s="51"/>
      <c r="F52" s="1"/>
      <c r="G52" s="1"/>
    </row>
    <row r="53" spans="1:7" ht="15" hidden="1" outlineLevel="2" x14ac:dyDescent="0.2">
      <c r="A53" s="49" t="s">
        <v>132</v>
      </c>
      <c r="B53" s="17" t="s">
        <v>11</v>
      </c>
      <c r="C53" s="52"/>
      <c r="F53" s="1"/>
      <c r="G53" s="1"/>
    </row>
    <row r="54" spans="1:7" ht="15" hidden="1" outlineLevel="2" x14ac:dyDescent="0.2">
      <c r="A54" s="49" t="s">
        <v>137</v>
      </c>
      <c r="B54" s="17" t="s">
        <v>8</v>
      </c>
      <c r="C54" s="52"/>
      <c r="F54" s="1"/>
      <c r="G54" s="1"/>
    </row>
    <row r="55" spans="1:7" ht="15" hidden="1" outlineLevel="2" x14ac:dyDescent="0.2">
      <c r="A55" s="49" t="s">
        <v>142</v>
      </c>
      <c r="B55" s="17" t="s">
        <v>2</v>
      </c>
      <c r="C55" s="52"/>
      <c r="F55" s="1"/>
      <c r="G55" s="1"/>
    </row>
    <row r="56" spans="1:7" ht="15" hidden="1" outlineLevel="2" x14ac:dyDescent="0.2">
      <c r="A56" s="49" t="s">
        <v>274</v>
      </c>
      <c r="B56" s="17" t="s">
        <v>11</v>
      </c>
      <c r="C56" s="52"/>
      <c r="F56" s="1"/>
      <c r="G56" s="1"/>
    </row>
    <row r="57" spans="1:7" ht="15.75" hidden="1" outlineLevel="1" x14ac:dyDescent="0.2">
      <c r="A57" s="50" t="s">
        <v>275</v>
      </c>
      <c r="B57" s="53" t="s">
        <v>11</v>
      </c>
      <c r="C57" s="51"/>
      <c r="F57" s="1"/>
      <c r="G57" s="1"/>
    </row>
    <row r="58" spans="1:7" ht="15" hidden="1" outlineLevel="2" x14ac:dyDescent="0.2">
      <c r="A58" s="49" t="s">
        <v>276</v>
      </c>
      <c r="B58" s="17" t="s">
        <v>11</v>
      </c>
      <c r="C58" s="52"/>
      <c r="F58" s="1"/>
      <c r="G58" s="1"/>
    </row>
    <row r="59" spans="1:7" ht="15" hidden="1" outlineLevel="2" x14ac:dyDescent="0.2">
      <c r="A59" s="49" t="s">
        <v>158</v>
      </c>
      <c r="B59" s="17" t="s">
        <v>8</v>
      </c>
      <c r="C59" s="52"/>
      <c r="F59" s="1"/>
      <c r="G59" s="1"/>
    </row>
    <row r="60" spans="1:7" ht="15" hidden="1" outlineLevel="2" x14ac:dyDescent="0.2">
      <c r="A60" s="49" t="s">
        <v>163</v>
      </c>
      <c r="B60" s="17" t="s">
        <v>11</v>
      </c>
      <c r="C60" s="52"/>
      <c r="F60" s="1"/>
      <c r="G60" s="1"/>
    </row>
    <row r="61" spans="1:7" ht="15" hidden="1" outlineLevel="2" x14ac:dyDescent="0.2">
      <c r="A61" s="49" t="s">
        <v>277</v>
      </c>
      <c r="B61" s="17" t="s">
        <v>8</v>
      </c>
      <c r="C61" s="52"/>
      <c r="F61" s="1"/>
      <c r="G61" s="1"/>
    </row>
    <row r="62" spans="1:7" ht="15" hidden="1" outlineLevel="2" x14ac:dyDescent="0.2">
      <c r="A62" s="49" t="s">
        <v>278</v>
      </c>
      <c r="B62" s="17" t="s">
        <v>11</v>
      </c>
      <c r="C62" s="52"/>
      <c r="F62" s="1"/>
      <c r="G62" s="1"/>
    </row>
    <row r="63" spans="1:7" ht="15" hidden="1" outlineLevel="2" x14ac:dyDescent="0.2">
      <c r="A63" s="49" t="s">
        <v>172</v>
      </c>
      <c r="B63" s="17" t="s">
        <v>11</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11</v>
      </c>
      <c r="C66" s="51"/>
      <c r="F66" s="1"/>
      <c r="G66" s="1"/>
    </row>
    <row r="67" spans="1:7" ht="18.75" collapsed="1" x14ac:dyDescent="0.2">
      <c r="A67" s="50" t="s">
        <v>293</v>
      </c>
      <c r="B67" s="54" t="s">
        <v>11</v>
      </c>
      <c r="C67" s="51"/>
      <c r="F67" s="1"/>
      <c r="G67" s="1"/>
    </row>
    <row r="68" spans="1:7" ht="27" customHeight="1" x14ac:dyDescent="0.25">
      <c r="A68" s="62" t="s">
        <v>189</v>
      </c>
      <c r="B68" s="38"/>
      <c r="C68" s="39"/>
      <c r="F68" s="1"/>
      <c r="G68" s="1"/>
    </row>
    <row r="69" spans="1:7" ht="15.75" x14ac:dyDescent="0.2">
      <c r="A69" s="50" t="s">
        <v>280</v>
      </c>
      <c r="B69" s="53" t="s">
        <v>8</v>
      </c>
      <c r="C69" s="51"/>
      <c r="F69" s="1"/>
      <c r="G69" s="1"/>
    </row>
    <row r="70" spans="1:7" ht="15" hidden="1" outlineLevel="2" x14ac:dyDescent="0.2">
      <c r="A70" s="49" t="s">
        <v>281</v>
      </c>
      <c r="B70" s="17" t="s">
        <v>8</v>
      </c>
      <c r="C70" s="52"/>
      <c r="F70" s="1"/>
      <c r="G70" s="1"/>
    </row>
    <row r="71" spans="1:7" ht="15" hidden="1" outlineLevel="2" x14ac:dyDescent="0.2">
      <c r="A71" s="49" t="s">
        <v>200</v>
      </c>
      <c r="B71" s="17" t="s">
        <v>8</v>
      </c>
      <c r="C71" s="52"/>
      <c r="F71" s="1"/>
      <c r="G71" s="1"/>
    </row>
    <row r="72" spans="1:7" ht="15.75" collapsed="1" x14ac:dyDescent="0.2">
      <c r="A72" s="50" t="s">
        <v>205</v>
      </c>
      <c r="B72" s="53" t="s">
        <v>8</v>
      </c>
      <c r="C72" s="51"/>
      <c r="F72" s="1"/>
      <c r="G72" s="1"/>
    </row>
    <row r="73" spans="1:7" ht="15" hidden="1" outlineLevel="2" x14ac:dyDescent="0.2">
      <c r="A73" s="49" t="s">
        <v>206</v>
      </c>
      <c r="B73" s="17" t="s">
        <v>8</v>
      </c>
      <c r="C73" s="52"/>
      <c r="F73" s="1"/>
      <c r="G73" s="1"/>
    </row>
    <row r="74" spans="1:7" ht="30" hidden="1" outlineLevel="2" x14ac:dyDescent="0.2">
      <c r="A74" s="49" t="s">
        <v>211</v>
      </c>
      <c r="B74" s="17" t="s">
        <v>8</v>
      </c>
      <c r="C74" s="52"/>
      <c r="F74" s="1"/>
      <c r="G74" s="1"/>
    </row>
    <row r="75" spans="1:7" ht="15" hidden="1" outlineLevel="2" x14ac:dyDescent="0.2">
      <c r="A75" s="49" t="s">
        <v>282</v>
      </c>
      <c r="B75" s="17" t="s">
        <v>8</v>
      </c>
      <c r="C75" s="52"/>
      <c r="F75" s="1"/>
      <c r="G75" s="1"/>
    </row>
    <row r="76" spans="1:7" ht="27" customHeight="1" collapsed="1" x14ac:dyDescent="0.25">
      <c r="A76" s="62" t="s">
        <v>319</v>
      </c>
      <c r="B76" s="38"/>
      <c r="C76" s="39"/>
      <c r="F76" s="1"/>
      <c r="G76" s="1"/>
    </row>
    <row r="77" spans="1:7" ht="30" x14ac:dyDescent="0.2">
      <c r="A77" s="50" t="s">
        <v>283</v>
      </c>
      <c r="B77" s="53" t="s">
        <v>13</v>
      </c>
      <c r="C77" s="51" t="s">
        <v>417</v>
      </c>
      <c r="F77" s="1"/>
      <c r="G77" s="1"/>
    </row>
    <row r="78" spans="1:7" ht="15" hidden="1" outlineLevel="2" x14ac:dyDescent="0.2">
      <c r="A78" s="49" t="s">
        <v>223</v>
      </c>
      <c r="B78" s="17" t="s">
        <v>8</v>
      </c>
      <c r="C78" s="52"/>
      <c r="F78" s="1"/>
      <c r="G78" s="1"/>
    </row>
    <row r="79" spans="1:7" ht="30" hidden="1" outlineLevel="2" x14ac:dyDescent="0.2">
      <c r="A79" s="49" t="s">
        <v>284</v>
      </c>
      <c r="B79" s="17" t="s">
        <v>13</v>
      </c>
      <c r="C79" s="52" t="s">
        <v>418</v>
      </c>
      <c r="F79" s="1"/>
      <c r="G79" s="1"/>
    </row>
    <row r="80" spans="1:7" ht="30" hidden="1" outlineLevel="2" x14ac:dyDescent="0.2">
      <c r="A80" s="49" t="s">
        <v>285</v>
      </c>
      <c r="B80" s="17" t="s">
        <v>13</v>
      </c>
      <c r="C80" s="52" t="s">
        <v>419</v>
      </c>
      <c r="F80" s="1"/>
      <c r="G80" s="1"/>
    </row>
    <row r="81" spans="1:7" ht="45" hidden="1" outlineLevel="2" x14ac:dyDescent="0.2">
      <c r="A81" s="49" t="s">
        <v>230</v>
      </c>
      <c r="B81" s="17" t="s">
        <v>13</v>
      </c>
      <c r="C81" s="52" t="s">
        <v>420</v>
      </c>
      <c r="F81" s="1"/>
      <c r="G81" s="1"/>
    </row>
    <row r="82" spans="1:7" ht="15" hidden="1" outlineLevel="2" x14ac:dyDescent="0.2">
      <c r="A82" s="49" t="s">
        <v>231</v>
      </c>
      <c r="B82" s="17" t="s">
        <v>13</v>
      </c>
      <c r="C82" s="52" t="s">
        <v>421</v>
      </c>
      <c r="F82" s="1"/>
      <c r="G82" s="1"/>
    </row>
    <row r="83" spans="1:7" ht="15" hidden="1" outlineLevel="2" x14ac:dyDescent="0.2">
      <c r="A83" s="49" t="s">
        <v>232</v>
      </c>
      <c r="B83" s="17" t="s">
        <v>13</v>
      </c>
      <c r="C83" s="52" t="s">
        <v>422</v>
      </c>
      <c r="F83" s="1"/>
      <c r="G83" s="1"/>
    </row>
    <row r="84" spans="1:7" ht="15" hidden="1" outlineLevel="2" x14ac:dyDescent="0.2">
      <c r="A84" s="49" t="s">
        <v>233</v>
      </c>
      <c r="B84" s="17" t="s">
        <v>11</v>
      </c>
      <c r="C84" s="52"/>
      <c r="F84" s="1"/>
      <c r="G84" s="1"/>
    </row>
    <row r="85" spans="1:7" ht="15.75" collapsed="1" x14ac:dyDescent="0.2">
      <c r="A85" s="50" t="s">
        <v>235</v>
      </c>
      <c r="B85" s="53" t="s">
        <v>11</v>
      </c>
      <c r="C85" s="51"/>
      <c r="F85" s="1"/>
      <c r="G85" s="1"/>
    </row>
    <row r="86" spans="1:7" ht="15" hidden="1" outlineLevel="2" x14ac:dyDescent="0.2">
      <c r="A86" s="49" t="s">
        <v>240</v>
      </c>
      <c r="B86" s="17" t="s">
        <v>11</v>
      </c>
      <c r="C86" s="52"/>
      <c r="F86" s="1"/>
      <c r="G86" s="1"/>
    </row>
    <row r="87" spans="1:7" ht="30" hidden="1" outlineLevel="2" x14ac:dyDescent="0.2">
      <c r="A87" s="49" t="s">
        <v>241</v>
      </c>
      <c r="B87" s="17" t="s">
        <v>13</v>
      </c>
      <c r="C87" s="52" t="s">
        <v>406</v>
      </c>
      <c r="F87" s="1"/>
      <c r="G87" s="1"/>
    </row>
    <row r="88" spans="1:7" ht="15" hidden="1" outlineLevel="2" x14ac:dyDescent="0.2">
      <c r="A88" s="49" t="s">
        <v>242</v>
      </c>
      <c r="B88" s="17" t="s">
        <v>13</v>
      </c>
      <c r="C88" s="52" t="s">
        <v>323</v>
      </c>
      <c r="F88" s="1"/>
      <c r="G88" s="1"/>
    </row>
    <row r="89" spans="1:7" ht="15" hidden="1" outlineLevel="2" x14ac:dyDescent="0.2">
      <c r="A89" s="49" t="s">
        <v>243</v>
      </c>
      <c r="B89" s="17" t="s">
        <v>13</v>
      </c>
      <c r="C89" s="52" t="s">
        <v>324</v>
      </c>
      <c r="F89" s="1"/>
      <c r="G89" s="1"/>
    </row>
    <row r="90" spans="1:7" ht="15" hidden="1" outlineLevel="2" x14ac:dyDescent="0.2">
      <c r="A90" s="49" t="s">
        <v>244</v>
      </c>
      <c r="B90" s="17" t="s">
        <v>8</v>
      </c>
      <c r="C90" s="52"/>
      <c r="F90" s="1"/>
      <c r="G90" s="1"/>
    </row>
    <row r="91" spans="1:7" ht="12.75" customHeight="1" collapsed="1" x14ac:dyDescent="0.2"/>
  </sheetData>
  <sheetProtection formatColumns="0" formatRows="0" insertHyperlinks="0"/>
  <dataConsolidate/>
  <conditionalFormatting sqref="B21:B24 B43:B67 B69:B75">
    <cfRule type="containsText" dxfId="2150" priority="81" operator="containsText" text="TG0">
      <formula>NOT(ISERROR(SEARCH("TG0",B21)))</formula>
    </cfRule>
    <cfRule type="containsText" dxfId="2149" priority="80" operator="containsText" text="TG1">
      <formula>NOT(ISERROR(SEARCH("TG1",B21)))</formula>
    </cfRule>
    <cfRule type="containsText" dxfId="2148" priority="79" operator="containsText" text="TG2">
      <formula>NOT(ISERROR(SEARCH("TG2",B21)))</formula>
    </cfRule>
    <cfRule type="containsText" dxfId="2147" priority="78" operator="containsText" text="TG3">
      <formula>NOT(ISERROR(SEARCH("TG3",B21)))</formula>
    </cfRule>
  </conditionalFormatting>
  <conditionalFormatting sqref="B22 B24">
    <cfRule type="containsText" dxfId="2146" priority="77" operator="containsText" text="Ja">
      <formula>NOT(ISERROR(SEARCH("Ja",B22)))</formula>
    </cfRule>
  </conditionalFormatting>
  <conditionalFormatting sqref="B22">
    <cfRule type="containsText" dxfId="2145" priority="76" operator="containsText" text="ja">
      <formula>NOT(ISERROR(SEARCH("ja",B22)))</formula>
    </cfRule>
  </conditionalFormatting>
  <conditionalFormatting sqref="B28">
    <cfRule type="cellIs" dxfId="2144" priority="86" operator="lessThan">
      <formula>0.79</formula>
    </cfRule>
    <cfRule type="cellIs" dxfId="2143" priority="88" operator="greaterThan">
      <formula>0.79</formula>
    </cfRule>
    <cfRule type="cellIs" dxfId="2142" priority="87" operator="greaterThan">
      <formula>0.9</formula>
    </cfRule>
  </conditionalFormatting>
  <conditionalFormatting sqref="B29">
    <cfRule type="containsText" dxfId="2141" priority="31" operator="containsText" text="God">
      <formula>NOT(ISERROR(SEARCH("God",B29)))</formula>
    </cfRule>
    <cfRule type="containsText" dxfId="2140" priority="28" operator="containsText" text="For lite">
      <formula>NOT(ISERROR(SEARCH("For lite",B29)))</formula>
    </cfRule>
    <cfRule type="containsText" dxfId="2139" priority="29" operator="containsText" text="Mangelfull">
      <formula>NOT(ISERROR(SEARCH("Mangelfull",B29)))</formula>
    </cfRule>
    <cfRule type="containsText" dxfId="2138" priority="30" operator="containsText" text="Tilstrekkelig">
      <formula>NOT(ISERROR(SEARCH("Tilstrekkelig",B29)))</formula>
    </cfRule>
  </conditionalFormatting>
  <conditionalFormatting sqref="B33:B41 B77:B90">
    <cfRule type="containsText" dxfId="2137" priority="84" operator="containsText" text="EG1">
      <formula>NOT(ISERROR(SEARCH("EG1",B33)))</formula>
    </cfRule>
    <cfRule type="containsText" dxfId="2136" priority="83" operator="containsText" text="EG2">
      <formula>NOT(ISERROR(SEARCH("EG2",B33)))</formula>
    </cfRule>
    <cfRule type="containsText" dxfId="2135" priority="85" operator="containsText" text="EG0">
      <formula>NOT(ISERROR(SEARCH("EG0",B33)))</formula>
    </cfRule>
  </conditionalFormatting>
  <conditionalFormatting sqref="B77:B90 B33:B41">
    <cfRule type="containsText" dxfId="2134" priority="82" operator="containsText" text="EG3">
      <formula>NOT(ISERROR(SEARCH("EG3",B33)))</formula>
    </cfRule>
  </conditionalFormatting>
  <conditionalFormatting sqref="B77:B90">
    <cfRule type="containsText" dxfId="2133" priority="2" operator="containsText" text="TG2">
      <formula>NOT(ISERROR(SEARCH("TG2",B77)))</formula>
    </cfRule>
    <cfRule type="containsText" dxfId="2132" priority="3" operator="containsText" text="TG1">
      <formula>NOT(ISERROR(SEARCH("TG1",B77)))</formula>
    </cfRule>
    <cfRule type="containsText" dxfId="2131" priority="4" operator="containsText" text="TG0">
      <formula>NOT(ISERROR(SEARCH("TG0",B77)))</formula>
    </cfRule>
    <cfRule type="containsText" dxfId="2130" priority="1" operator="containsText" text="TG3">
      <formula>NOT(ISERROR(SEARCH("TG3",B77)))</formula>
    </cfRule>
  </conditionalFormatting>
  <conditionalFormatting sqref="L2">
    <cfRule type="containsText" dxfId="2129" priority="71" operator="containsText" text="TG0">
      <formula>NOT(ISERROR(SEARCH("TG0",L2)))</formula>
    </cfRule>
    <cfRule type="containsText" dxfId="2128" priority="67" operator="containsText" text="TG3">
      <formula>NOT(ISERROR(SEARCH("TG3",L2)))</formula>
    </cfRule>
    <cfRule type="containsText" dxfId="2127" priority="68" operator="containsText" text="TG2">
      <formula>NOT(ISERROR(SEARCH("TG2",L2)))</formula>
    </cfRule>
    <cfRule type="containsText" dxfId="2126" priority="69" operator="containsText" text="TG1">
      <formula>NOT(ISERROR(SEARCH("TG1",L2)))</formula>
    </cfRule>
    <cfRule type="containsText" dxfId="2125" priority="70" operator="containsText" text="TG0">
      <formula>NOT(ISERROR(SEARCH("TG0",L2)))</formula>
    </cfRule>
    <cfRule type="containsText" dxfId="2124" priority="65" operator="containsText" text="ja">
      <formula>NOT(ISERROR(SEARCH("ja",L2)))</formula>
    </cfRule>
    <cfRule type="containsText" dxfId="2123" priority="66" operator="containsText" text="Ja">
      <formula>NOT(ISERROR(SEARCH("Ja",L2)))</formula>
    </cfRule>
  </conditionalFormatting>
  <conditionalFormatting sqref="M2 O2:P2">
    <cfRule type="containsText" dxfId="2122" priority="90" operator="containsText" text="EG2">
      <formula>NOT(ISERROR(SEARCH("EG2",M2)))</formula>
    </cfRule>
    <cfRule type="containsText" dxfId="2121" priority="91" operator="containsText" text="EG1">
      <formula>NOT(ISERROR(SEARCH("EG1",M2)))</formula>
    </cfRule>
    <cfRule type="containsText" dxfId="2120" priority="92" operator="containsText" text="EG0">
      <formula>NOT(ISERROR(SEARCH("EG0",M2)))</formula>
    </cfRule>
    <cfRule type="containsText" dxfId="2119" priority="89" operator="containsText" text="EG3">
      <formula>NOT(ISERROR(SEARCH("EG3",M2)))</formula>
    </cfRule>
  </conditionalFormatting>
  <conditionalFormatting sqref="N2">
    <cfRule type="containsText" dxfId="2118" priority="61" operator="containsText" text="TG2">
      <formula>NOT(ISERROR(SEARCH("TG2",N2)))</formula>
    </cfRule>
    <cfRule type="containsText" dxfId="2117" priority="62" operator="containsText" text="TG1">
      <formula>NOT(ISERROR(SEARCH("TG1",N2)))</formula>
    </cfRule>
    <cfRule type="containsText" dxfId="2116" priority="63" operator="containsText" text="TG0">
      <formula>NOT(ISERROR(SEARCH("TG0",N2)))</formula>
    </cfRule>
    <cfRule type="containsText" dxfId="2115" priority="64" operator="containsText" text="TG0">
      <formula>NOT(ISERROR(SEARCH("TG0",N2)))</formula>
    </cfRule>
    <cfRule type="containsText" dxfId="2114" priority="60" operator="containsText" text="TG3">
      <formula>NOT(ISERROR(SEARCH("TG3",N2)))</formula>
    </cfRule>
    <cfRule type="containsText" dxfId="2113" priority="59" operator="containsText" text="Ja">
      <formula>NOT(ISERROR(SEARCH("Ja",N2)))</formula>
    </cfRule>
  </conditionalFormatting>
  <conditionalFormatting sqref="Q2">
    <cfRule type="cellIs" dxfId="2112" priority="51" operator="lessThan">
      <formula>0.79</formula>
    </cfRule>
    <cfRule type="cellIs" dxfId="2111" priority="53" operator="greaterThan">
      <formula>0.79</formula>
    </cfRule>
    <cfRule type="cellIs" dxfId="2110" priority="52" operator="greaterThan">
      <formula>0.9</formula>
    </cfRule>
  </conditionalFormatting>
  <conditionalFormatting sqref="R2">
    <cfRule type="containsText" dxfId="2109" priority="50" operator="containsText" text="God">
      <formula>NOT(ISERROR(SEARCH("God",R2)))</formula>
    </cfRule>
    <cfRule type="containsText" dxfId="2108" priority="49" operator="containsText" text="Tilstrekkelig">
      <formula>NOT(ISERROR(SEARCH("Tilstrekkelig",R2)))</formula>
    </cfRule>
    <cfRule type="containsText" dxfId="2107" priority="48" operator="containsText" text="Mangelfull">
      <formula>NOT(ISERROR(SEARCH("Mangelfull",R2)))</formula>
    </cfRule>
    <cfRule type="containsText" dxfId="2106" priority="47" operator="containsText" text="For lite">
      <formula>NOT(ISERROR(SEARCH("For lite",R2)))</formula>
    </cfRule>
  </conditionalFormatting>
  <conditionalFormatting sqref="U2:AC2">
    <cfRule type="containsText" dxfId="2105" priority="42" operator="containsText" text="EG3">
      <formula>NOT(ISERROR(SEARCH("EG3",U2)))</formula>
    </cfRule>
    <cfRule type="containsText" dxfId="2104" priority="45" operator="containsText" text="EG0">
      <formula>NOT(ISERROR(SEARCH("EG0",U2)))</formula>
    </cfRule>
    <cfRule type="containsText" dxfId="2103" priority="44" operator="containsText" text="EG1">
      <formula>NOT(ISERROR(SEARCH("EG1",U2)))</formula>
    </cfRule>
    <cfRule type="containsText" dxfId="2102" priority="43" operator="containsText" text="EG2">
      <formula>NOT(ISERROR(SEARCH("EG2",U2)))</formula>
    </cfRule>
  </conditionalFormatting>
  <conditionalFormatting sqref="AD2:CB2">
    <cfRule type="containsText" dxfId="2101" priority="6" operator="containsText" text="TG2">
      <formula>NOT(ISERROR(SEARCH("TG2",AD2)))</formula>
    </cfRule>
    <cfRule type="containsText" dxfId="2100" priority="7" operator="containsText" text="TG1">
      <formula>NOT(ISERROR(SEARCH("TG1",AD2)))</formula>
    </cfRule>
    <cfRule type="containsText" dxfId="2099" priority="8" operator="containsText" text="TG0">
      <formula>NOT(ISERROR(SEARCH("TG0",AD2)))</formula>
    </cfRule>
    <cfRule type="containsText" dxfId="2098" priority="5" operator="containsText" text="TG3">
      <formula>NOT(ISERROR(SEARCH("TG3",AD2)))</formula>
    </cfRule>
  </conditionalFormatting>
  <conditionalFormatting sqref="BX2:CB2">
    <cfRule type="containsText" dxfId="2097" priority="13" operator="containsText" text="ja">
      <formula>NOT(ISERROR(SEARCH("ja",BX2)))</formula>
    </cfRule>
    <cfRule type="containsText" dxfId="2096" priority="14" operator="containsText" text="Ja">
      <formula>NOT(ISERROR(SEARCH("Ja",BX2)))</formula>
    </cfRule>
  </conditionalFormatting>
  <hyperlinks>
    <hyperlink ref="C14" r:id="rId1" xr:uid="{9317E681-E489-4292-97BD-933C51DCE406}"/>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27" operator="containsText" id="{D1AC5C27-1DD8-4C12-BAB5-8A9296D7469B}">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6" operator="containsText" id="{40108B51-AEB9-4168-81C0-C69A9156429F}">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F42A16F6-91A7-403D-B91E-7D7C42AA4E5D}">
          <x14:formula1>
            <xm:f>Evalueringsmatrise_grunnlag!$A$2:$A$6</xm:f>
          </x14:formula1>
          <xm:sqref>B43:B67 B69:B75</xm:sqref>
        </x14:dataValidation>
        <x14:dataValidation type="list" allowBlank="1" showInputMessage="1" showErrorMessage="1" xr:uid="{A9E8DD15-3818-42B7-991A-8E7DE1AB90D1}">
          <x14:formula1>
            <xm:f>Evalueringsmatrise_grunnlag!$A$27:$A$28</xm:f>
          </x14:formula1>
          <xm:sqref>B24 B68 B76</xm:sqref>
        </x14:dataValidation>
        <x14:dataValidation type="list" allowBlank="1" showInputMessage="1" showErrorMessage="1" xr:uid="{D5F181C4-7444-4CCD-90B8-6237FCC07774}">
          <x14:formula1>
            <xm:f>Evalueringsmatrise_grunnlag!$A$9:$A$13</xm:f>
          </x14:formula1>
          <xm:sqref>B33:B41</xm:sqref>
        </x14:dataValidation>
        <x14:dataValidation type="list" allowBlank="1" showInputMessage="1" showErrorMessage="1" xr:uid="{E331133A-C6CE-48F2-8000-DA984312EAD0}">
          <x14:formula1>
            <xm:f>Evalueringsmatrise_grunnlag!$A$21:$A$24</xm:f>
          </x14:formula1>
          <xm:sqref>B29</xm:sqref>
        </x14:dataValidation>
        <x14:dataValidation type="list" allowBlank="1" showInputMessage="1" showErrorMessage="1" xr:uid="{91528F4E-56E2-4984-9DDE-9FE4AE9DE010}">
          <x14:formula1>
            <xm:f>Evalueringsmatrise_grunnlag!$E$7:$E$10</xm:f>
          </x14:formula1>
          <xm:sqref>B23</xm:sqref>
        </x14:dataValidation>
        <x14:dataValidation type="list" allowBlank="1" showInputMessage="1" showErrorMessage="1" xr:uid="{FC38E68B-24B4-41C2-85AF-98B85827DAB0}">
          <x14:formula1>
            <xm:f>Evalueringsmatrise_grunnlag!$E$2:$E$4</xm:f>
          </x14:formula1>
          <xm:sqref>B31</xm:sqref>
        </x14:dataValidation>
        <x14:dataValidation type="list" allowBlank="1" showInputMessage="1" showErrorMessage="1" xr:uid="{4F17CEA4-7F7C-459D-BA42-3831FEA26CBB}">
          <x14:formula1>
            <xm:f>Evalueringsmatrise_grunnlag!$E$13:$E$17</xm:f>
          </x14:formula1>
          <xm:sqref>B22</xm:sqref>
        </x14:dataValidation>
        <x14:dataValidation type="list" allowBlank="1" showInputMessage="1" showErrorMessage="1" xr:uid="{D6B755B8-ADFD-404E-BD9B-C051DCD8DAF5}">
          <x14:formula1>
            <xm:f>Evalueringsmatrise_grunnlag!$A$3:$A$6</xm:f>
          </x14:formula1>
          <xm:sqref>B77:B90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19132-E047-49E4-8163-73A48983718E}">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Havlimyra skole</v>
      </c>
      <c r="B2" s="65" t="str">
        <f>$B$12</f>
        <v>8.-10. trinn</v>
      </c>
      <c r="C2" s="22">
        <f>$B$13</f>
        <v>434</v>
      </c>
      <c r="D2" s="22">
        <f>$B$14</f>
        <v>0</v>
      </c>
      <c r="E2" s="22">
        <f>$B$15</f>
        <v>5033</v>
      </c>
      <c r="F2" s="66">
        <f>$B$16</f>
        <v>32820</v>
      </c>
      <c r="G2" s="66">
        <f>$B$17</f>
        <v>14024</v>
      </c>
      <c r="H2" s="66">
        <f>$B$18</f>
        <v>9224</v>
      </c>
      <c r="I2" s="66">
        <f>$B$19</f>
        <v>4800</v>
      </c>
      <c r="J2" s="66">
        <f>$B$20</f>
        <v>2009</v>
      </c>
      <c r="K2" s="22">
        <f>$B$21</f>
        <v>2021</v>
      </c>
      <c r="L2" s="32" t="str">
        <f>$B$22</f>
        <v>Nei</v>
      </c>
      <c r="M2" s="32" t="str">
        <f>$B$23</f>
        <v>A</v>
      </c>
      <c r="N2" s="32" t="str">
        <f>$B$24</f>
        <v>Nei</v>
      </c>
      <c r="O2" s="33">
        <f>$B$26</f>
        <v>405</v>
      </c>
      <c r="P2" s="32">
        <f>$B$27</f>
        <v>450</v>
      </c>
      <c r="Q2" s="21">
        <f>$B$28</f>
        <v>0.96444444444444444</v>
      </c>
      <c r="R2" s="61" t="str">
        <f>$B$29</f>
        <v>God</v>
      </c>
      <c r="S2" s="22">
        <f>$B$30</f>
        <v>32.313364055299537</v>
      </c>
      <c r="T2" s="32" t="str">
        <f>$B$31</f>
        <v>↓</v>
      </c>
      <c r="U2" s="17" t="str">
        <f>$B$33</f>
        <v>EG0</v>
      </c>
      <c r="V2" s="17" t="str">
        <f>$B$34</f>
        <v>EG1</v>
      </c>
      <c r="W2" s="17" t="str">
        <f>$B$35</f>
        <v>EG0</v>
      </c>
      <c r="X2" s="17" t="str">
        <f>$B$36</f>
        <v>EG1</v>
      </c>
      <c r="Y2" s="17" t="str">
        <f>$B$37</f>
        <v>EG0</v>
      </c>
      <c r="Z2" s="17" t="str">
        <f>$B$38</f>
        <v>EG0</v>
      </c>
      <c r="AA2" s="17" t="str">
        <f>$B$39</f>
        <v>EG0</v>
      </c>
      <c r="AB2" s="17" t="str">
        <f>$B$40</f>
        <v>EG1</v>
      </c>
      <c r="AC2" s="17" t="str">
        <f>$B$41</f>
        <v>EG0</v>
      </c>
      <c r="AD2" s="17" t="str">
        <f>$B$43</f>
        <v>TG1</v>
      </c>
      <c r="AE2" s="17" t="str">
        <f>$B$44</f>
        <v>TG1</v>
      </c>
      <c r="AF2" s="17" t="str">
        <f>$B$45</f>
        <v>TG1</v>
      </c>
      <c r="AG2" s="17" t="str">
        <f>$B$46</f>
        <v>TG1</v>
      </c>
      <c r="AH2" s="17" t="str">
        <f>$B$47</f>
        <v>TG1</v>
      </c>
      <c r="AI2" s="17" t="str">
        <f>$B$48</f>
        <v>TG1</v>
      </c>
      <c r="AJ2" s="17" t="str">
        <f>$B$49</f>
        <v>TG1</v>
      </c>
      <c r="AK2" s="17" t="str">
        <f>$B$50</f>
        <v>TG1</v>
      </c>
      <c r="AL2" s="17" t="str">
        <f>$B$51</f>
        <v>TG1</v>
      </c>
      <c r="AM2" s="17" t="str">
        <f>$B$52</f>
        <v>TG1</v>
      </c>
      <c r="AN2" s="17" t="str">
        <f>$B$53</f>
        <v>TG1</v>
      </c>
      <c r="AO2" s="17" t="str">
        <f>$B$54</f>
        <v>TG1</v>
      </c>
      <c r="AP2" s="17" t="str">
        <f>$B$55</f>
        <v>TG1</v>
      </c>
      <c r="AQ2" s="17" t="str">
        <f>$B$56</f>
        <v>TG1</v>
      </c>
      <c r="AR2" s="17" t="str">
        <f>$B$57</f>
        <v>-</v>
      </c>
      <c r="AS2" s="17" t="str">
        <f>$B$58</f>
        <v>TG1</v>
      </c>
      <c r="AT2" s="17" t="str">
        <f>$B$59</f>
        <v>TG1</v>
      </c>
      <c r="AU2" s="17" t="str">
        <f>$B$60</f>
        <v>TG1</v>
      </c>
      <c r="AV2" s="17" t="str">
        <f>$B$61</f>
        <v>TG1</v>
      </c>
      <c r="AW2" s="17" t="str">
        <f>$B$62</f>
        <v>TG1</v>
      </c>
      <c r="AX2" s="17" t="str">
        <f>$B$63</f>
        <v>TG1</v>
      </c>
      <c r="AY2" s="17" t="str">
        <f>$B$64</f>
        <v>TG1</v>
      </c>
      <c r="AZ2" s="17" t="str">
        <f>$B$65</f>
        <v>TG1</v>
      </c>
      <c r="BA2" s="17" t="str">
        <f>$B$66</f>
        <v>TG1</v>
      </c>
      <c r="BB2" s="17" t="str">
        <f>$B$67</f>
        <v>TG1</v>
      </c>
      <c r="BC2" s="17" t="str">
        <f>$B$69</f>
        <v>TG0</v>
      </c>
      <c r="BD2" s="17" t="str">
        <f>$B$70</f>
        <v>TG0</v>
      </c>
      <c r="BE2" s="17" t="str">
        <f>$B$71</f>
        <v>TG0</v>
      </c>
      <c r="BF2" s="17" t="str">
        <f>$B$72</f>
        <v>TG1</v>
      </c>
      <c r="BG2" s="17" t="str">
        <f>$B$73</f>
        <v>TG0</v>
      </c>
      <c r="BH2" s="17" t="str">
        <f>$B$74</f>
        <v>TG0</v>
      </c>
      <c r="BI2" s="17" t="str">
        <f>$B$75</f>
        <v>TG1</v>
      </c>
      <c r="BJ2" s="17" t="str">
        <f>$B$77</f>
        <v>TG1</v>
      </c>
      <c r="BK2" s="17" t="str">
        <f>$B$78</f>
        <v>TG1</v>
      </c>
      <c r="BL2" s="17" t="str">
        <f>$B$79</f>
        <v>TG1</v>
      </c>
      <c r="BM2" s="17" t="str">
        <f>$B$80</f>
        <v>TG1</v>
      </c>
      <c r="BN2" s="17" t="str">
        <f>$B$81</f>
        <v>TG1</v>
      </c>
      <c r="BO2" s="17" t="str">
        <f>$B$82</f>
        <v>TG1</v>
      </c>
      <c r="BP2" s="17" t="str">
        <f>$B$83</f>
        <v>TG2</v>
      </c>
      <c r="BQ2" s="17" t="str">
        <f>$B$84</f>
        <v>TG1</v>
      </c>
      <c r="BR2" s="17" t="str">
        <f>$B$85</f>
        <v>TG0</v>
      </c>
      <c r="BS2" s="17" t="str">
        <f>$B$86</f>
        <v>TG0</v>
      </c>
      <c r="BT2" s="17" t="str">
        <f>$B$87</f>
        <v>TG0</v>
      </c>
      <c r="BU2" s="17" t="str">
        <f>$B$88</f>
        <v>TG0</v>
      </c>
      <c r="BV2" s="17" t="str">
        <f>$B$89</f>
        <v>TG1</v>
      </c>
      <c r="BW2" s="17" t="str">
        <f>$B$90</f>
        <v>TG0</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423</v>
      </c>
      <c r="B11" s="9" t="s">
        <v>303</v>
      </c>
      <c r="C11" s="9" t="s">
        <v>304</v>
      </c>
      <c r="AU11" s="1"/>
      <c r="AV11" s="1"/>
    </row>
    <row r="12" spans="1:81" ht="15.75" x14ac:dyDescent="0.25">
      <c r="A12" s="51" t="s">
        <v>247</v>
      </c>
      <c r="B12" s="34" t="s">
        <v>354</v>
      </c>
      <c r="C12" s="51"/>
      <c r="D12" s="10"/>
      <c r="E12" s="10"/>
      <c r="F12" s="10"/>
      <c r="G12" s="10"/>
      <c r="H12" s="10"/>
      <c r="I12" s="10"/>
      <c r="J12" s="10"/>
      <c r="K12" s="10"/>
      <c r="L12" s="10"/>
      <c r="M12" s="10"/>
      <c r="N12" s="10"/>
      <c r="O12" s="10"/>
      <c r="P12" s="10"/>
      <c r="Q12" s="10"/>
      <c r="R12" s="10"/>
      <c r="S12" s="10"/>
      <c r="T12" s="10"/>
      <c r="U12" s="10"/>
      <c r="V12" s="10"/>
      <c r="W12" s="10"/>
      <c r="X12" s="10"/>
      <c r="Y12" s="10"/>
      <c r="BB12" s="10"/>
      <c r="BC12" s="10"/>
    </row>
    <row r="13" spans="1:81" ht="15.75" x14ac:dyDescent="0.25">
      <c r="A13" s="51" t="s">
        <v>248</v>
      </c>
      <c r="B13" s="19">
        <v>434</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81" ht="15.75" x14ac:dyDescent="0.25">
      <c r="A14" s="51" t="s">
        <v>249</v>
      </c>
      <c r="B14" s="28"/>
      <c r="C14" s="71" t="s">
        <v>410</v>
      </c>
      <c r="D14" s="10"/>
      <c r="E14" s="10"/>
      <c r="F14" s="10"/>
      <c r="G14" s="10"/>
      <c r="H14" s="10"/>
      <c r="I14" s="10"/>
      <c r="J14" s="10"/>
      <c r="K14" s="10"/>
      <c r="L14" s="10"/>
      <c r="M14" s="10"/>
      <c r="P14" s="10"/>
    </row>
    <row r="15" spans="1:81" ht="15" x14ac:dyDescent="0.2">
      <c r="A15" s="51" t="s">
        <v>250</v>
      </c>
      <c r="B15" s="17">
        <v>5033</v>
      </c>
      <c r="C15" s="51"/>
      <c r="F15" s="1"/>
      <c r="G15" s="1"/>
    </row>
    <row r="16" spans="1:81" ht="15" x14ac:dyDescent="0.2">
      <c r="A16" s="51" t="s">
        <v>251</v>
      </c>
      <c r="B16" s="17">
        <v>32820</v>
      </c>
      <c r="C16" s="51" t="s">
        <v>424</v>
      </c>
      <c r="F16" s="1"/>
      <c r="G16" s="1"/>
    </row>
    <row r="17" spans="1:16" ht="15" x14ac:dyDescent="0.2">
      <c r="A17" s="51" t="s">
        <v>252</v>
      </c>
      <c r="B17" s="63">
        <f>$B$18+$B$19</f>
        <v>14024</v>
      </c>
      <c r="C17" s="51"/>
      <c r="F17" s="1"/>
      <c r="G17" s="1"/>
    </row>
    <row r="18" spans="1:16" ht="15" hidden="1" outlineLevel="2" x14ac:dyDescent="0.2">
      <c r="A18" s="49" t="s">
        <v>253</v>
      </c>
      <c r="B18" s="17">
        <v>9224</v>
      </c>
      <c r="C18" s="52" t="s">
        <v>425</v>
      </c>
      <c r="F18" s="1"/>
      <c r="G18" s="1"/>
    </row>
    <row r="19" spans="1:16" ht="15" hidden="1" outlineLevel="2" x14ac:dyDescent="0.2">
      <c r="A19" s="49" t="s">
        <v>254</v>
      </c>
      <c r="B19" s="17">
        <v>4800</v>
      </c>
      <c r="C19" s="52"/>
      <c r="F19" s="1"/>
      <c r="G19" s="1"/>
    </row>
    <row r="20" spans="1:16" ht="15" collapsed="1" x14ac:dyDescent="0.2">
      <c r="A20" s="51" t="s">
        <v>255</v>
      </c>
      <c r="B20" s="17">
        <v>2009</v>
      </c>
      <c r="C20" s="51" t="s">
        <v>426</v>
      </c>
      <c r="F20" s="1"/>
      <c r="G20" s="1"/>
    </row>
    <row r="21" spans="1:16" ht="15" x14ac:dyDescent="0.2">
      <c r="A21" s="51" t="s">
        <v>256</v>
      </c>
      <c r="B21" s="17">
        <v>2021</v>
      </c>
      <c r="C21" s="51" t="s">
        <v>427</v>
      </c>
      <c r="F21" s="1"/>
      <c r="G21" s="1"/>
    </row>
    <row r="22" spans="1:16" ht="15" x14ac:dyDescent="0.2">
      <c r="A22" s="51" t="s">
        <v>257</v>
      </c>
      <c r="B22" s="17" t="s">
        <v>30</v>
      </c>
      <c r="C22" s="51"/>
      <c r="F22" s="1"/>
      <c r="G22" s="1"/>
    </row>
    <row r="23" spans="1:16" ht="32.1" customHeight="1" x14ac:dyDescent="0.2">
      <c r="A23" s="51" t="s">
        <v>258</v>
      </c>
      <c r="B23" s="17" t="s">
        <v>16</v>
      </c>
      <c r="C23" s="51" t="str">
        <f>IF(Havlimyra!B23=Evalueringsmatrise_grunnlag!E7,"Vedlikehold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F23" s="1"/>
      <c r="G23" s="1"/>
    </row>
    <row r="24" spans="1:16" ht="15" x14ac:dyDescent="0.2">
      <c r="A24" s="51" t="s">
        <v>259</v>
      </c>
      <c r="B24" s="17" t="s">
        <v>30</v>
      </c>
      <c r="C24" s="51"/>
      <c r="F24" s="1"/>
      <c r="G24" s="1"/>
    </row>
    <row r="25" spans="1:16" ht="27" customHeight="1" x14ac:dyDescent="0.25">
      <c r="A25" s="62" t="s">
        <v>309</v>
      </c>
      <c r="B25" s="38"/>
      <c r="C25" s="39"/>
      <c r="F25" s="1"/>
      <c r="G25" s="1"/>
    </row>
    <row r="26" spans="1:16" ht="30" hidden="1" outlineLevel="2" x14ac:dyDescent="0.25">
      <c r="A26" s="49" t="s">
        <v>310</v>
      </c>
      <c r="B26" s="22">
        <f>B27*0.9</f>
        <v>405</v>
      </c>
      <c r="C26" s="52"/>
      <c r="D26" s="10"/>
      <c r="E26" s="10"/>
      <c r="F26" s="10"/>
      <c r="G26" s="10"/>
      <c r="H26" s="10"/>
      <c r="I26" s="10"/>
      <c r="J26" s="10"/>
      <c r="K26" s="10"/>
      <c r="L26" s="10"/>
      <c r="M26" s="10"/>
      <c r="P26" s="10"/>
    </row>
    <row r="27" spans="1:16" ht="30" hidden="1" outlineLevel="2" x14ac:dyDescent="0.25">
      <c r="A27" s="49" t="s">
        <v>311</v>
      </c>
      <c r="B27" s="19">
        <v>450</v>
      </c>
      <c r="C27" s="52"/>
      <c r="D27" s="10"/>
      <c r="E27" s="10"/>
      <c r="F27" s="10"/>
      <c r="G27" s="10"/>
      <c r="H27" s="10"/>
      <c r="I27" s="10"/>
      <c r="J27" s="10"/>
      <c r="K27" s="10"/>
      <c r="L27" s="10"/>
      <c r="M27" s="10"/>
      <c r="P27" s="10"/>
    </row>
    <row r="28" spans="1:16" ht="15" collapsed="1" x14ac:dyDescent="0.25">
      <c r="A28" s="50" t="s">
        <v>290</v>
      </c>
      <c r="B28" s="21">
        <f>B13/B27</f>
        <v>0.96444444444444444</v>
      </c>
      <c r="C28" s="51"/>
      <c r="F28" s="1"/>
      <c r="G28" s="1"/>
    </row>
    <row r="29" spans="1:16" ht="15" x14ac:dyDescent="0.2">
      <c r="A29" s="50" t="s">
        <v>263</v>
      </c>
      <c r="B29" s="67" t="s">
        <v>39</v>
      </c>
      <c r="C29" s="51"/>
      <c r="F29" s="1"/>
      <c r="G29" s="1"/>
    </row>
    <row r="30" spans="1:16" ht="30" hidden="1" outlineLevel="2" x14ac:dyDescent="0.25">
      <c r="A30" s="49" t="s">
        <v>264</v>
      </c>
      <c r="B30" s="77">
        <f>$B$17/$B$13</f>
        <v>32.313364055299537</v>
      </c>
      <c r="C30" s="52"/>
      <c r="D30" s="10"/>
      <c r="E30" s="10"/>
      <c r="F30" s="10"/>
      <c r="G30" s="10"/>
      <c r="H30" s="10"/>
      <c r="I30" s="10"/>
      <c r="J30" s="10"/>
      <c r="K30" s="10"/>
      <c r="L30" s="10"/>
      <c r="M30" s="10"/>
      <c r="P30" s="10"/>
    </row>
    <row r="31" spans="1:16" ht="15" collapsed="1" x14ac:dyDescent="0.2">
      <c r="A31" s="50" t="s">
        <v>291</v>
      </c>
      <c r="B31" s="30" t="s">
        <v>10</v>
      </c>
      <c r="C31" s="51" t="s">
        <v>312</v>
      </c>
      <c r="F31" s="1"/>
      <c r="G31" s="1"/>
    </row>
    <row r="32" spans="1:16"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23</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23</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23</v>
      </c>
      <c r="C40" s="51"/>
      <c r="F40" s="1"/>
      <c r="G40" s="1"/>
    </row>
    <row r="41" spans="1:7" ht="18.75" collapsed="1" x14ac:dyDescent="0.2">
      <c r="A41" s="50" t="s">
        <v>272</v>
      </c>
      <c r="B41" s="54" t="s">
        <v>20</v>
      </c>
      <c r="C41" s="51"/>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8</v>
      </c>
      <c r="C46" s="52"/>
      <c r="F46" s="1"/>
      <c r="G46" s="1"/>
    </row>
    <row r="47" spans="1:7" ht="15" hidden="1" outlineLevel="2" x14ac:dyDescent="0.2">
      <c r="A47" s="49" t="s">
        <v>115</v>
      </c>
      <c r="B47" s="17" t="s">
        <v>8</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8</v>
      </c>
      <c r="C50" s="52"/>
      <c r="F50" s="1"/>
      <c r="G50" s="1"/>
    </row>
    <row r="51" spans="1:7" ht="15" hidden="1" outlineLevel="2" x14ac:dyDescent="0.2">
      <c r="A51" s="49" t="s">
        <v>127</v>
      </c>
      <c r="B51" s="17" t="s">
        <v>8</v>
      </c>
      <c r="C51" s="52"/>
      <c r="F51" s="1"/>
      <c r="G51" s="1"/>
    </row>
    <row r="52" spans="1:7" ht="15.75" hidden="1" outlineLevel="1" x14ac:dyDescent="0.2">
      <c r="A52" s="50" t="s">
        <v>273</v>
      </c>
      <c r="B52" s="53" t="s">
        <v>8</v>
      </c>
      <c r="C52" s="51"/>
      <c r="F52" s="1"/>
      <c r="G52" s="1"/>
    </row>
    <row r="53" spans="1:7" ht="15.75" hidden="1" outlineLevel="2" x14ac:dyDescent="0.2">
      <c r="A53" s="49" t="s">
        <v>132</v>
      </c>
      <c r="B53" s="53" t="s">
        <v>8</v>
      </c>
      <c r="C53" s="52"/>
      <c r="F53" s="1"/>
      <c r="G53" s="1"/>
    </row>
    <row r="54" spans="1:7" ht="15.75" hidden="1" outlineLevel="2" x14ac:dyDescent="0.2">
      <c r="A54" s="49" t="s">
        <v>137</v>
      </c>
      <c r="B54" s="53" t="s">
        <v>8</v>
      </c>
      <c r="C54" s="52"/>
      <c r="F54" s="1"/>
      <c r="G54" s="1"/>
    </row>
    <row r="55" spans="1:7" ht="15.75" hidden="1" outlineLevel="2" x14ac:dyDescent="0.2">
      <c r="A55" s="49" t="s">
        <v>142</v>
      </c>
      <c r="B55" s="53" t="s">
        <v>8</v>
      </c>
      <c r="C55" s="52"/>
      <c r="F55" s="1"/>
      <c r="G55" s="1"/>
    </row>
    <row r="56" spans="1:7" ht="15.75" hidden="1" outlineLevel="2" x14ac:dyDescent="0.2">
      <c r="A56" s="49" t="s">
        <v>274</v>
      </c>
      <c r="B56" s="53" t="s">
        <v>8</v>
      </c>
      <c r="C56" s="52"/>
      <c r="F56" s="1"/>
      <c r="G56" s="1"/>
    </row>
    <row r="57" spans="1:7" ht="15.75" hidden="1" outlineLevel="1" x14ac:dyDescent="0.2">
      <c r="A57" s="50" t="s">
        <v>275</v>
      </c>
      <c r="B57" s="53" t="s">
        <v>2</v>
      </c>
      <c r="C57" s="51"/>
      <c r="F57" s="1"/>
      <c r="G57" s="1"/>
    </row>
    <row r="58" spans="1:7" ht="15" hidden="1" outlineLevel="2" x14ac:dyDescent="0.2">
      <c r="A58" s="49" t="s">
        <v>276</v>
      </c>
      <c r="B58" s="17" t="s">
        <v>8</v>
      </c>
      <c r="C58" s="52"/>
      <c r="F58" s="1"/>
      <c r="G58" s="1"/>
    </row>
    <row r="59" spans="1:7" ht="15" hidden="1" outlineLevel="2" x14ac:dyDescent="0.2">
      <c r="A59" s="49" t="s">
        <v>158</v>
      </c>
      <c r="B59" s="17" t="s">
        <v>8</v>
      </c>
      <c r="C59" s="52"/>
      <c r="F59" s="1"/>
      <c r="G59" s="1"/>
    </row>
    <row r="60" spans="1:7" ht="15" hidden="1" outlineLevel="2" x14ac:dyDescent="0.2">
      <c r="A60" s="49" t="s">
        <v>163</v>
      </c>
      <c r="B60" s="17" t="s">
        <v>8</v>
      </c>
      <c r="C60" s="52"/>
      <c r="F60" s="1"/>
      <c r="G60" s="1"/>
    </row>
    <row r="61" spans="1:7" ht="15" hidden="1" outlineLevel="2" x14ac:dyDescent="0.2">
      <c r="A61" s="49" t="s">
        <v>277</v>
      </c>
      <c r="B61" s="17" t="s">
        <v>8</v>
      </c>
      <c r="C61" s="52"/>
      <c r="F61" s="1"/>
      <c r="G61" s="1"/>
    </row>
    <row r="62" spans="1:7" ht="15" hidden="1" outlineLevel="2" x14ac:dyDescent="0.2">
      <c r="A62" s="49" t="s">
        <v>278</v>
      </c>
      <c r="B62" s="17" t="s">
        <v>8</v>
      </c>
      <c r="C62" s="52"/>
      <c r="F62" s="1"/>
      <c r="G62" s="1"/>
    </row>
    <row r="63" spans="1:7" ht="15" hidden="1" outlineLevel="2" x14ac:dyDescent="0.2">
      <c r="A63" s="49" t="s">
        <v>172</v>
      </c>
      <c r="B63" s="17" t="s">
        <v>8</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8</v>
      </c>
      <c r="C66" s="51"/>
      <c r="F66" s="1"/>
      <c r="G66" s="1"/>
    </row>
    <row r="67" spans="1:7" ht="18.75" collapsed="1" x14ac:dyDescent="0.2">
      <c r="A67" s="50" t="s">
        <v>293</v>
      </c>
      <c r="B67" s="54" t="s">
        <v>8</v>
      </c>
      <c r="C67" s="51"/>
      <c r="F67" s="1"/>
      <c r="G67" s="1"/>
    </row>
    <row r="68" spans="1:7" ht="27" customHeight="1" x14ac:dyDescent="0.25">
      <c r="A68" s="62" t="s">
        <v>189</v>
      </c>
      <c r="B68" s="38"/>
      <c r="C68" s="39"/>
      <c r="F68" s="1"/>
      <c r="G68" s="1"/>
    </row>
    <row r="69" spans="1:7" ht="15.75" x14ac:dyDescent="0.2">
      <c r="A69" s="50" t="s">
        <v>280</v>
      </c>
      <c r="B69" s="53" t="s">
        <v>5</v>
      </c>
      <c r="C69" s="51"/>
      <c r="F69" s="1"/>
      <c r="G69" s="1"/>
    </row>
    <row r="70" spans="1:7" ht="15" hidden="1" outlineLevel="2" x14ac:dyDescent="0.2">
      <c r="A70" s="49" t="s">
        <v>281</v>
      </c>
      <c r="B70" s="17" t="s">
        <v>5</v>
      </c>
      <c r="C70" s="52"/>
      <c r="F70" s="1"/>
      <c r="G70" s="1"/>
    </row>
    <row r="71" spans="1:7" ht="15" hidden="1" outlineLevel="2" x14ac:dyDescent="0.2">
      <c r="A71" s="49" t="s">
        <v>200</v>
      </c>
      <c r="B71" s="17" t="s">
        <v>5</v>
      </c>
      <c r="C71" s="52"/>
      <c r="F71" s="1"/>
      <c r="G71" s="1"/>
    </row>
    <row r="72" spans="1:7" ht="15.75" collapsed="1" x14ac:dyDescent="0.2">
      <c r="A72" s="50" t="s">
        <v>205</v>
      </c>
      <c r="B72" s="53" t="s">
        <v>8</v>
      </c>
      <c r="C72" s="51"/>
      <c r="F72" s="1"/>
      <c r="G72" s="1"/>
    </row>
    <row r="73" spans="1:7" ht="15" hidden="1" outlineLevel="2" x14ac:dyDescent="0.2">
      <c r="A73" s="49" t="s">
        <v>206</v>
      </c>
      <c r="B73" s="17" t="s">
        <v>5</v>
      </c>
      <c r="C73" s="52"/>
      <c r="F73" s="1"/>
      <c r="G73" s="1"/>
    </row>
    <row r="74" spans="1:7" ht="30" hidden="1" outlineLevel="2" x14ac:dyDescent="0.2">
      <c r="A74" s="49" t="s">
        <v>211</v>
      </c>
      <c r="B74" s="17" t="s">
        <v>5</v>
      </c>
      <c r="C74" s="52"/>
      <c r="F74" s="1"/>
      <c r="G74" s="1"/>
    </row>
    <row r="75" spans="1:7" ht="15" hidden="1" outlineLevel="2" x14ac:dyDescent="0.2">
      <c r="A75" s="49" t="s">
        <v>282</v>
      </c>
      <c r="B75" s="17" t="s">
        <v>8</v>
      </c>
      <c r="C75" s="52"/>
      <c r="F75" s="1"/>
      <c r="G75" s="1"/>
    </row>
    <row r="76" spans="1:7" ht="27" customHeight="1" collapsed="1" x14ac:dyDescent="0.25">
      <c r="A76" s="62" t="s">
        <v>319</v>
      </c>
      <c r="B76" s="38"/>
      <c r="C76" s="39"/>
      <c r="F76" s="1"/>
      <c r="G76" s="1"/>
    </row>
    <row r="77" spans="1:7" ht="18.75" customHeight="1" x14ac:dyDescent="0.2">
      <c r="A77" s="50" t="s">
        <v>283</v>
      </c>
      <c r="B77" s="53" t="s">
        <v>8</v>
      </c>
      <c r="C77" s="51"/>
      <c r="F77" s="1"/>
      <c r="G77" s="1"/>
    </row>
    <row r="78" spans="1:7" ht="15" hidden="1" outlineLevel="2" x14ac:dyDescent="0.2">
      <c r="A78" s="49" t="s">
        <v>223</v>
      </c>
      <c r="B78" s="17" t="s">
        <v>8</v>
      </c>
      <c r="C78" s="52"/>
      <c r="F78" s="1"/>
      <c r="G78" s="1"/>
    </row>
    <row r="79" spans="1:7" ht="15" hidden="1" outlineLevel="2" x14ac:dyDescent="0.2">
      <c r="A79" s="49" t="s">
        <v>284</v>
      </c>
      <c r="B79" s="17" t="s">
        <v>8</v>
      </c>
      <c r="C79" s="52"/>
      <c r="F79" s="1"/>
      <c r="G79" s="1"/>
    </row>
    <row r="80" spans="1:7" ht="30" hidden="1" outlineLevel="2" x14ac:dyDescent="0.2">
      <c r="A80" s="49" t="s">
        <v>285</v>
      </c>
      <c r="B80" s="17" t="s">
        <v>8</v>
      </c>
      <c r="C80" s="52"/>
      <c r="F80" s="1"/>
      <c r="G80" s="1"/>
    </row>
    <row r="81" spans="1:7" ht="15" hidden="1" outlineLevel="2" x14ac:dyDescent="0.2">
      <c r="A81" s="49" t="s">
        <v>230</v>
      </c>
      <c r="B81" s="17" t="s">
        <v>8</v>
      </c>
      <c r="C81" s="52"/>
      <c r="F81" s="1"/>
      <c r="G81" s="1"/>
    </row>
    <row r="82" spans="1:7" ht="15" hidden="1" outlineLevel="2" x14ac:dyDescent="0.2">
      <c r="A82" s="49" t="s">
        <v>231</v>
      </c>
      <c r="B82" s="17" t="s">
        <v>8</v>
      </c>
      <c r="C82" s="52"/>
      <c r="F82" s="1"/>
      <c r="G82" s="1"/>
    </row>
    <row r="83" spans="1:7" ht="15" hidden="1" outlineLevel="2" x14ac:dyDescent="0.2">
      <c r="A83" s="49" t="s">
        <v>232</v>
      </c>
      <c r="B83" s="17" t="s">
        <v>11</v>
      </c>
      <c r="C83" s="52"/>
      <c r="F83" s="1"/>
      <c r="G83" s="1"/>
    </row>
    <row r="84" spans="1:7" ht="15" hidden="1" outlineLevel="2" x14ac:dyDescent="0.2">
      <c r="A84" s="49" t="s">
        <v>233</v>
      </c>
      <c r="B84" s="17" t="s">
        <v>8</v>
      </c>
      <c r="C84" s="52"/>
      <c r="F84" s="1"/>
      <c r="G84" s="1"/>
    </row>
    <row r="85" spans="1:7" ht="15.75" collapsed="1" x14ac:dyDescent="0.2">
      <c r="A85" s="50" t="s">
        <v>235</v>
      </c>
      <c r="B85" s="53" t="s">
        <v>5</v>
      </c>
      <c r="C85" s="51"/>
      <c r="F85" s="1"/>
      <c r="G85" s="1"/>
    </row>
    <row r="86" spans="1:7" ht="15" hidden="1" outlineLevel="2" x14ac:dyDescent="0.2">
      <c r="A86" s="49" t="s">
        <v>240</v>
      </c>
      <c r="B86" s="17" t="s">
        <v>5</v>
      </c>
      <c r="C86" s="52"/>
      <c r="F86" s="1"/>
      <c r="G86" s="1"/>
    </row>
    <row r="87" spans="1:7" ht="30" hidden="1" outlineLevel="2" x14ac:dyDescent="0.2">
      <c r="A87" s="49" t="s">
        <v>241</v>
      </c>
      <c r="B87" s="17" t="s">
        <v>5</v>
      </c>
      <c r="C87" s="52"/>
      <c r="F87" s="1"/>
      <c r="G87" s="1"/>
    </row>
    <row r="88" spans="1:7" ht="15" hidden="1" outlineLevel="2" x14ac:dyDescent="0.2">
      <c r="A88" s="49" t="s">
        <v>242</v>
      </c>
      <c r="B88" s="17" t="s">
        <v>5</v>
      </c>
      <c r="C88" s="52"/>
      <c r="F88" s="1"/>
      <c r="G88" s="1"/>
    </row>
    <row r="89" spans="1:7" ht="15" hidden="1" outlineLevel="2" x14ac:dyDescent="0.2">
      <c r="A89" s="49" t="s">
        <v>243</v>
      </c>
      <c r="B89" s="17" t="s">
        <v>8</v>
      </c>
      <c r="C89" s="52"/>
      <c r="F89" s="1"/>
      <c r="G89" s="1"/>
    </row>
    <row r="90" spans="1:7" ht="15" hidden="1" outlineLevel="2" x14ac:dyDescent="0.2">
      <c r="A90" s="49" t="s">
        <v>244</v>
      </c>
      <c r="B90" s="17" t="s">
        <v>5</v>
      </c>
      <c r="C90" s="52"/>
      <c r="F90" s="1"/>
      <c r="G90" s="1"/>
    </row>
    <row r="91" spans="1:7" ht="12.75" customHeight="1" collapsed="1" x14ac:dyDescent="0.2"/>
  </sheetData>
  <sheetProtection formatColumns="0" formatRows="0" insertHyperlinks="0"/>
  <dataConsolidate/>
  <conditionalFormatting sqref="B21:B24 B43:B67 B69:B75">
    <cfRule type="containsText" dxfId="2093" priority="80" operator="containsText" text="TG0">
      <formula>NOT(ISERROR(SEARCH("TG0",B21)))</formula>
    </cfRule>
    <cfRule type="containsText" dxfId="2092" priority="79" operator="containsText" text="TG1">
      <formula>NOT(ISERROR(SEARCH("TG1",B21)))</formula>
    </cfRule>
    <cfRule type="containsText" dxfId="2091" priority="78" operator="containsText" text="TG2">
      <formula>NOT(ISERROR(SEARCH("TG2",B21)))</formula>
    </cfRule>
    <cfRule type="containsText" dxfId="2090" priority="77" operator="containsText" text="TG3">
      <formula>NOT(ISERROR(SEARCH("TG3",B21)))</formula>
    </cfRule>
  </conditionalFormatting>
  <conditionalFormatting sqref="B22 B24">
    <cfRule type="containsText" dxfId="2089" priority="76" operator="containsText" text="Ja">
      <formula>NOT(ISERROR(SEARCH("Ja",B22)))</formula>
    </cfRule>
  </conditionalFormatting>
  <conditionalFormatting sqref="B22">
    <cfRule type="containsText" dxfId="2088" priority="75" operator="containsText" text="ja">
      <formula>NOT(ISERROR(SEARCH("ja",B22)))</formula>
    </cfRule>
  </conditionalFormatting>
  <conditionalFormatting sqref="B28">
    <cfRule type="cellIs" dxfId="2087" priority="85" operator="lessThan">
      <formula>0.79</formula>
    </cfRule>
    <cfRule type="cellIs" dxfId="2086" priority="86" operator="greaterThan">
      <formula>0.9</formula>
    </cfRule>
    <cfRule type="cellIs" dxfId="2085" priority="87" operator="greaterThan">
      <formula>0.79</formula>
    </cfRule>
  </conditionalFormatting>
  <conditionalFormatting sqref="B29">
    <cfRule type="containsText" dxfId="2084" priority="54" operator="containsText" text="For lite">
      <formula>NOT(ISERROR(SEARCH("For lite",B29)))</formula>
    </cfRule>
    <cfRule type="containsText" dxfId="2083" priority="55" operator="containsText" text="Mangelfull">
      <formula>NOT(ISERROR(SEARCH("Mangelfull",B29)))</formula>
    </cfRule>
    <cfRule type="containsText" dxfId="2082" priority="56" operator="containsText" text="Tilstrekkelig">
      <formula>NOT(ISERROR(SEARCH("Tilstrekkelig",B29)))</formula>
    </cfRule>
    <cfRule type="containsText" dxfId="2081" priority="57" operator="containsText" text="God">
      <formula>NOT(ISERROR(SEARCH("God",B29)))</formula>
    </cfRule>
  </conditionalFormatting>
  <conditionalFormatting sqref="B33:B41 B77:B90">
    <cfRule type="containsText" dxfId="2080" priority="83" operator="containsText" text="EG1">
      <formula>NOT(ISERROR(SEARCH("EG1",B33)))</formula>
    </cfRule>
    <cfRule type="containsText" dxfId="2079" priority="82" operator="containsText" text="EG2">
      <formula>NOT(ISERROR(SEARCH("EG2",B33)))</formula>
    </cfRule>
    <cfRule type="containsText" dxfId="2078" priority="84" operator="containsText" text="EG0">
      <formula>NOT(ISERROR(SEARCH("EG0",B33)))</formula>
    </cfRule>
  </conditionalFormatting>
  <conditionalFormatting sqref="B77:B90 B33:B41">
    <cfRule type="containsText" dxfId="2077" priority="81" operator="containsText" text="EG3">
      <formula>NOT(ISERROR(SEARCH("EG3",B33)))</formula>
    </cfRule>
  </conditionalFormatting>
  <conditionalFormatting sqref="B77:B90">
    <cfRule type="containsText" dxfId="2076" priority="8" operator="containsText" text="TG0">
      <formula>NOT(ISERROR(SEARCH("TG0",B77)))</formula>
    </cfRule>
    <cfRule type="containsText" dxfId="2075" priority="5" operator="containsText" text="TG3">
      <formula>NOT(ISERROR(SEARCH("TG3",B77)))</formula>
    </cfRule>
    <cfRule type="containsText" dxfId="2074" priority="6" operator="containsText" text="TG2">
      <formula>NOT(ISERROR(SEARCH("TG2",B77)))</formula>
    </cfRule>
    <cfRule type="containsText" dxfId="2073" priority="7" operator="containsText" text="TG1">
      <formula>NOT(ISERROR(SEARCH("TG1",B77)))</formula>
    </cfRule>
  </conditionalFormatting>
  <conditionalFormatting sqref="L2">
    <cfRule type="containsText" dxfId="2072" priority="70" operator="containsText" text="TG0">
      <formula>NOT(ISERROR(SEARCH("TG0",L2)))</formula>
    </cfRule>
    <cfRule type="containsText" dxfId="2071" priority="69" operator="containsText" text="TG0">
      <formula>NOT(ISERROR(SEARCH("TG0",L2)))</formula>
    </cfRule>
    <cfRule type="containsText" dxfId="2070" priority="68" operator="containsText" text="TG1">
      <formula>NOT(ISERROR(SEARCH("TG1",L2)))</formula>
    </cfRule>
    <cfRule type="containsText" dxfId="2069" priority="67" operator="containsText" text="TG2">
      <formula>NOT(ISERROR(SEARCH("TG2",L2)))</formula>
    </cfRule>
    <cfRule type="containsText" dxfId="2068" priority="65" operator="containsText" text="Ja">
      <formula>NOT(ISERROR(SEARCH("Ja",L2)))</formula>
    </cfRule>
    <cfRule type="containsText" dxfId="2067" priority="64" operator="containsText" text="ja">
      <formula>NOT(ISERROR(SEARCH("ja",L2)))</formula>
    </cfRule>
    <cfRule type="containsText" dxfId="2066" priority="66" operator="containsText" text="TG3">
      <formula>NOT(ISERROR(SEARCH("TG3",L2)))</formula>
    </cfRule>
  </conditionalFormatting>
  <conditionalFormatting sqref="M2 O2:P2">
    <cfRule type="containsText" dxfId="2065" priority="88" operator="containsText" text="EG3">
      <formula>NOT(ISERROR(SEARCH("EG3",M2)))</formula>
    </cfRule>
    <cfRule type="containsText" dxfId="2064" priority="89" operator="containsText" text="EG2">
      <formula>NOT(ISERROR(SEARCH("EG2",M2)))</formula>
    </cfRule>
    <cfRule type="containsText" dxfId="2063" priority="90" operator="containsText" text="EG1">
      <formula>NOT(ISERROR(SEARCH("EG1",M2)))</formula>
    </cfRule>
    <cfRule type="containsText" dxfId="2062" priority="91" operator="containsText" text="EG0">
      <formula>NOT(ISERROR(SEARCH("EG0",M2)))</formula>
    </cfRule>
  </conditionalFormatting>
  <conditionalFormatting sqref="N2">
    <cfRule type="containsText" dxfId="2061" priority="58" operator="containsText" text="Ja">
      <formula>NOT(ISERROR(SEARCH("Ja",N2)))</formula>
    </cfRule>
    <cfRule type="containsText" dxfId="2060" priority="59" operator="containsText" text="TG3">
      <formula>NOT(ISERROR(SEARCH("TG3",N2)))</formula>
    </cfRule>
    <cfRule type="containsText" dxfId="2059" priority="60" operator="containsText" text="TG2">
      <formula>NOT(ISERROR(SEARCH("TG2",N2)))</formula>
    </cfRule>
    <cfRule type="containsText" dxfId="2058" priority="61" operator="containsText" text="TG1">
      <formula>NOT(ISERROR(SEARCH("TG1",N2)))</formula>
    </cfRule>
    <cfRule type="containsText" dxfId="2057" priority="62" operator="containsText" text="TG0">
      <formula>NOT(ISERROR(SEARCH("TG0",N2)))</formula>
    </cfRule>
    <cfRule type="containsText" dxfId="2056" priority="63" operator="containsText" text="TG0">
      <formula>NOT(ISERROR(SEARCH("TG0",N2)))</formula>
    </cfRule>
  </conditionalFormatting>
  <conditionalFormatting sqref="Q2">
    <cfRule type="cellIs" dxfId="2055" priority="51" operator="greaterThan">
      <formula>0.9</formula>
    </cfRule>
    <cfRule type="cellIs" dxfId="2054" priority="50" operator="lessThan">
      <formula>0.79</formula>
    </cfRule>
    <cfRule type="cellIs" dxfId="2053" priority="52" operator="greaterThan">
      <formula>0.79</formula>
    </cfRule>
  </conditionalFormatting>
  <conditionalFormatting sqref="R2">
    <cfRule type="containsText" dxfId="2052" priority="46" operator="containsText" text="For lite">
      <formula>NOT(ISERROR(SEARCH("For lite",R2)))</formula>
    </cfRule>
    <cfRule type="containsText" dxfId="2051" priority="49" operator="containsText" text="God">
      <formula>NOT(ISERROR(SEARCH("God",R2)))</formula>
    </cfRule>
    <cfRule type="containsText" dxfId="2050" priority="48" operator="containsText" text="Tilstrekkelig">
      <formula>NOT(ISERROR(SEARCH("Tilstrekkelig",R2)))</formula>
    </cfRule>
    <cfRule type="containsText" dxfId="2049" priority="47" operator="containsText" text="Mangelfull">
      <formula>NOT(ISERROR(SEARCH("Mangelfull",R2)))</formula>
    </cfRule>
  </conditionalFormatting>
  <conditionalFormatting sqref="U2:AC2">
    <cfRule type="containsText" dxfId="2048" priority="44" operator="containsText" text="EG0">
      <formula>NOT(ISERROR(SEARCH("EG0",U2)))</formula>
    </cfRule>
    <cfRule type="containsText" dxfId="2047" priority="43" operator="containsText" text="EG1">
      <formula>NOT(ISERROR(SEARCH("EG1",U2)))</formula>
    </cfRule>
    <cfRule type="containsText" dxfId="2046" priority="42" operator="containsText" text="EG2">
      <formula>NOT(ISERROR(SEARCH("EG2",U2)))</formula>
    </cfRule>
    <cfRule type="containsText" dxfId="2045" priority="41" operator="containsText" text="EG3">
      <formula>NOT(ISERROR(SEARCH("EG3",U2)))</formula>
    </cfRule>
  </conditionalFormatting>
  <conditionalFormatting sqref="AD2:CB2">
    <cfRule type="containsText" dxfId="2044" priority="1" operator="containsText" text="TG3">
      <formula>NOT(ISERROR(SEARCH("TG3",AD2)))</formula>
    </cfRule>
    <cfRule type="containsText" dxfId="2043" priority="4" operator="containsText" text="TG0">
      <formula>NOT(ISERROR(SEARCH("TG0",AD2)))</formula>
    </cfRule>
    <cfRule type="containsText" dxfId="2042" priority="3" operator="containsText" text="TG1">
      <formula>NOT(ISERROR(SEARCH("TG1",AD2)))</formula>
    </cfRule>
    <cfRule type="containsText" dxfId="2041" priority="2" operator="containsText" text="TG2">
      <formula>NOT(ISERROR(SEARCH("TG2",AD2)))</formula>
    </cfRule>
  </conditionalFormatting>
  <conditionalFormatting sqref="BX2:CB2">
    <cfRule type="containsText" dxfId="2040" priority="18" operator="containsText" text="Ja">
      <formula>NOT(ISERROR(SEARCH("Ja",BX2)))</formula>
    </cfRule>
    <cfRule type="containsText" dxfId="2039" priority="17" operator="containsText" text="ja">
      <formula>NOT(ISERROR(SEARCH("ja",BX2)))</formula>
    </cfRule>
  </conditionalFormatting>
  <hyperlinks>
    <hyperlink ref="C14" r:id="rId1" xr:uid="{DD67B15F-78BE-4F3C-BA77-78C82CEA8CB5}"/>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53" operator="containsText" id="{F7856F7B-0B55-40C1-804E-3A8E36A6246E}">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5" operator="containsText" id="{C4C4E2E2-FF3F-47D0-B6F8-FE218FEDDB8D}">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6DA86B7E-2174-4F76-B14C-D4E11B2DD4CE}">
          <x14:formula1>
            <xm:f>Evalueringsmatrise_grunnlag!$A$9:$A$13</xm:f>
          </x14:formula1>
          <xm:sqref>B33:B41</xm:sqref>
        </x14:dataValidation>
        <x14:dataValidation type="list" allowBlank="1" showInputMessage="1" showErrorMessage="1" xr:uid="{6E253948-1757-4293-826E-5AE470100B8F}">
          <x14:formula1>
            <xm:f>Evalueringsmatrise_grunnlag!$A$27:$A$28</xm:f>
          </x14:formula1>
          <xm:sqref>B24 B68 B76</xm:sqref>
        </x14:dataValidation>
        <x14:dataValidation type="list" allowBlank="1" showInputMessage="1" showErrorMessage="1" xr:uid="{1CE3E360-B6F6-4B86-8A8A-1497EDF874C8}">
          <x14:formula1>
            <xm:f>Evalueringsmatrise_grunnlag!$A$2:$A$6</xm:f>
          </x14:formula1>
          <xm:sqref>B69:B75 B43:B67</xm:sqref>
        </x14:dataValidation>
        <x14:dataValidation type="list" allowBlank="1" showInputMessage="1" showErrorMessage="1" xr:uid="{F2EA3FFD-EC26-4FC8-B1AC-D54D83652E12}">
          <x14:formula1>
            <xm:f>Evalueringsmatrise_grunnlag!$A$21:$A$24</xm:f>
          </x14:formula1>
          <xm:sqref>B29</xm:sqref>
        </x14:dataValidation>
        <x14:dataValidation type="list" allowBlank="1" showInputMessage="1" showErrorMessage="1" xr:uid="{8D2617C6-5DAC-4FD1-AF2C-C559BB9BB903}">
          <x14:formula1>
            <xm:f>Evalueringsmatrise_grunnlag!$E$13:$E$17</xm:f>
          </x14:formula1>
          <xm:sqref>B22</xm:sqref>
        </x14:dataValidation>
        <x14:dataValidation type="list" allowBlank="1" showInputMessage="1" showErrorMessage="1" xr:uid="{EA7BAEA7-E860-4291-A6F1-845EFA0FEE8E}">
          <x14:formula1>
            <xm:f>Evalueringsmatrise_grunnlag!$E$2:$E$4</xm:f>
          </x14:formula1>
          <xm:sqref>B31</xm:sqref>
        </x14:dataValidation>
        <x14:dataValidation type="list" allowBlank="1" showInputMessage="1" showErrorMessage="1" xr:uid="{23AA7528-58CB-4BAA-AB58-93151A17A40A}">
          <x14:formula1>
            <xm:f>Evalueringsmatrise_grunnlag!$E$7:$E$10</xm:f>
          </x14:formula1>
          <xm:sqref>B23</xm:sqref>
        </x14:dataValidation>
        <x14:dataValidation type="list" allowBlank="1" showInputMessage="1" showErrorMessage="1" xr:uid="{68210B6F-A63E-4D67-B300-F03BA12E34C1}">
          <x14:formula1>
            <xm:f>Evalueringsmatrise_grunnlag!$A$3:$A$6</xm:f>
          </x14:formula1>
          <xm:sqref>B77:B90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4848-2B8C-4CAE-B347-0DEA6C755F85}">
  <sheetPr>
    <tabColor theme="5" tint="0.79998168889431442"/>
    <pageSetUpPr fitToPage="1"/>
  </sheetPr>
  <dimension ref="A1:CC92"/>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Hellemyr skole</v>
      </c>
      <c r="B2" s="65" t="str">
        <f>$B$12</f>
        <v>1.-7. trinn</v>
      </c>
      <c r="C2" s="22">
        <f>$B$13</f>
        <v>394</v>
      </c>
      <c r="D2" s="22">
        <f>$B$14</f>
        <v>0</v>
      </c>
      <c r="E2" s="22">
        <f>$B$15</f>
        <v>7037</v>
      </c>
      <c r="F2" s="66">
        <f>$B$16</f>
        <v>18525</v>
      </c>
      <c r="G2" s="66">
        <f>$B$17</f>
        <v>13358</v>
      </c>
      <c r="H2" s="66">
        <f>$B$18</f>
        <v>10358</v>
      </c>
      <c r="I2" s="66">
        <f>$B$19</f>
        <v>3000</v>
      </c>
      <c r="J2" s="66">
        <f>$B$20</f>
        <v>1975</v>
      </c>
      <c r="K2" s="22">
        <f>$B$21</f>
        <v>2010</v>
      </c>
      <c r="L2" s="32" t="str">
        <f>$B$22</f>
        <v>Nei</v>
      </c>
      <c r="M2" s="32" t="str">
        <f>$B$23</f>
        <v>A</v>
      </c>
      <c r="N2" s="32" t="str">
        <f>$B$24</f>
        <v>Nei</v>
      </c>
      <c r="O2" s="33">
        <f>$B$26</f>
        <v>423</v>
      </c>
      <c r="P2" s="32">
        <f>$B$27</f>
        <v>470</v>
      </c>
      <c r="Q2" s="21">
        <f>$B$28</f>
        <v>0.83829787234042552</v>
      </c>
      <c r="R2" s="61" t="str">
        <f>$B$29</f>
        <v>God</v>
      </c>
      <c r="S2" s="22">
        <f>$B$30</f>
        <v>32.82063882063882</v>
      </c>
      <c r="T2" s="32" t="str">
        <f>$B$31</f>
        <v>↓</v>
      </c>
      <c r="U2" s="17" t="str">
        <f>$B$33</f>
        <v>EG1</v>
      </c>
      <c r="V2" s="17" t="str">
        <f>$B$34</f>
        <v>EG0</v>
      </c>
      <c r="W2" s="17" t="str">
        <f>$B$35</f>
        <v>EG0</v>
      </c>
      <c r="X2" s="17" t="str">
        <f>$B$36</f>
        <v>EG2</v>
      </c>
      <c r="Y2" s="17" t="str">
        <f>$B$37</f>
        <v>EG2</v>
      </c>
      <c r="Z2" s="17" t="str">
        <f>$B$38</f>
        <v>EG1</v>
      </c>
      <c r="AA2" s="17" t="str">
        <f>$B$39</f>
        <v>EG2</v>
      </c>
      <c r="AB2" s="17" t="str">
        <f>$B$40</f>
        <v>EG2</v>
      </c>
      <c r="AC2" s="17" t="str">
        <f>$B$41</f>
        <v>EG2</v>
      </c>
      <c r="AD2" s="17" t="str">
        <f>$B$43</f>
        <v>TG2</v>
      </c>
      <c r="AE2" s="17" t="str">
        <f>$B$44</f>
        <v>TG2</v>
      </c>
      <c r="AF2" s="17" t="str">
        <f>$B$45</f>
        <v>TG2</v>
      </c>
      <c r="AG2" s="17" t="str">
        <f>$B$46</f>
        <v>TG2</v>
      </c>
      <c r="AH2" s="17" t="str">
        <f>$B$47</f>
        <v>TG1</v>
      </c>
      <c r="AI2" s="17" t="str">
        <f>$B$48</f>
        <v>TG1</v>
      </c>
      <c r="AJ2" s="17" t="str">
        <f>$B$49</f>
        <v>TG2</v>
      </c>
      <c r="AK2" s="17" t="str">
        <f>$B$50</f>
        <v>TG2</v>
      </c>
      <c r="AL2" s="17" t="str">
        <f>$B$51</f>
        <v>TG2</v>
      </c>
      <c r="AM2" s="17" t="str">
        <f>$B$52</f>
        <v>TG2</v>
      </c>
      <c r="AN2" s="17" t="str">
        <f>$B$53</f>
        <v>TG2</v>
      </c>
      <c r="AO2" s="17" t="str">
        <f>$B$54</f>
        <v>TG2</v>
      </c>
      <c r="AP2" s="17" t="str">
        <f>$B$55</f>
        <v>TG1</v>
      </c>
      <c r="AQ2" s="17" t="str">
        <f>$B$56</f>
        <v>TG2</v>
      </c>
      <c r="AR2" s="17" t="str">
        <f>$B$57</f>
        <v>TG2</v>
      </c>
      <c r="AS2" s="17" t="str">
        <f>$B$58</f>
        <v>TG2</v>
      </c>
      <c r="AT2" s="17" t="str">
        <f>$B$59</f>
        <v>TG2</v>
      </c>
      <c r="AU2" s="17" t="str">
        <f>$B$60</f>
        <v>TG1</v>
      </c>
      <c r="AV2" s="17" t="str">
        <f>$B$61</f>
        <v>TG1</v>
      </c>
      <c r="AW2" s="17" t="str">
        <f>$B$62</f>
        <v>TG2</v>
      </c>
      <c r="AX2" s="17" t="str">
        <f>$B$63</f>
        <v>TG2</v>
      </c>
      <c r="AY2" s="17" t="str">
        <f>$B$64</f>
        <v>TG1</v>
      </c>
      <c r="AZ2" s="17" t="str">
        <f>$B$65</f>
        <v>TG2</v>
      </c>
      <c r="BA2" s="17" t="str">
        <f>$B$66</f>
        <v>TG2</v>
      </c>
      <c r="BB2" s="17" t="str">
        <f>$B$67</f>
        <v>TG2</v>
      </c>
      <c r="BC2" s="17" t="str">
        <f>$B$69</f>
        <v>TG3</v>
      </c>
      <c r="BD2" s="17" t="str">
        <f>$B$70</f>
        <v>TG3</v>
      </c>
      <c r="BE2" s="17" t="str">
        <f>$B$71</f>
        <v>TG3</v>
      </c>
      <c r="BF2" s="17" t="str">
        <f>$B$72</f>
        <v>TG2</v>
      </c>
      <c r="BG2" s="17" t="str">
        <f>$B$73</f>
        <v>TG2</v>
      </c>
      <c r="BH2" s="17" t="str">
        <f>$B$74</f>
        <v>TG2</v>
      </c>
      <c r="BI2" s="17" t="str">
        <f>$B$75</f>
        <v>TG2</v>
      </c>
      <c r="BJ2" s="17" t="str">
        <f>$B$77</f>
        <v>TG3</v>
      </c>
      <c r="BK2" s="17" t="str">
        <f>$B$78</f>
        <v>TG2</v>
      </c>
      <c r="BL2" s="17" t="str">
        <f>$B$79</f>
        <v>TG3</v>
      </c>
      <c r="BM2" s="17" t="str">
        <f>$B$80</f>
        <v>TG3</v>
      </c>
      <c r="BN2" s="17" t="str">
        <f>$B$81</f>
        <v>TG3</v>
      </c>
      <c r="BO2" s="17" t="str">
        <f>$B$82</f>
        <v>TG3</v>
      </c>
      <c r="BP2" s="17" t="str">
        <f>$B$83</f>
        <v>TG2</v>
      </c>
      <c r="BQ2" s="17" t="str">
        <f>$B$84</f>
        <v>TG3</v>
      </c>
      <c r="BR2" s="17" t="str">
        <f>$B$85</f>
        <v>TG3</v>
      </c>
      <c r="BS2" s="17" t="str">
        <f>$B$86</f>
        <v>TG3</v>
      </c>
      <c r="BT2" s="17" t="str">
        <f>$B$87</f>
        <v>TG3</v>
      </c>
      <c r="BU2" s="17" t="str">
        <f>$B$88</f>
        <v>TG3</v>
      </c>
      <c r="BV2" s="17" t="str">
        <f>$B$89</f>
        <v>TG3</v>
      </c>
      <c r="BW2" s="17" t="str">
        <f>$B$90</f>
        <v>TG3</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428</v>
      </c>
      <c r="B11" s="9" t="s">
        <v>303</v>
      </c>
      <c r="C11" s="9" t="s">
        <v>304</v>
      </c>
      <c r="AT11" s="1"/>
      <c r="AU11" s="1"/>
    </row>
    <row r="12" spans="1:81" ht="15.75" x14ac:dyDescent="0.25">
      <c r="A12" s="51" t="s">
        <v>247</v>
      </c>
      <c r="B12" s="34" t="s">
        <v>332</v>
      </c>
      <c r="C12" s="51" t="s">
        <v>429</v>
      </c>
      <c r="D12" s="10"/>
      <c r="E12" s="10"/>
      <c r="F12" s="10"/>
      <c r="G12" s="10"/>
      <c r="H12" s="10"/>
      <c r="I12" s="10"/>
      <c r="J12" s="10"/>
      <c r="K12" s="10"/>
      <c r="L12" s="10"/>
      <c r="M12" s="10"/>
      <c r="N12" s="10"/>
      <c r="O12" s="10"/>
      <c r="P12" s="10"/>
      <c r="Q12" s="10"/>
      <c r="R12" s="10"/>
      <c r="S12" s="10"/>
      <c r="T12" s="10"/>
      <c r="U12" s="10"/>
      <c r="V12" s="10"/>
      <c r="W12" s="10"/>
      <c r="X12" s="10"/>
      <c r="BA12" s="10"/>
      <c r="BB12" s="10"/>
    </row>
    <row r="13" spans="1:81" ht="30" x14ac:dyDescent="0.25">
      <c r="A13" s="51" t="s">
        <v>248</v>
      </c>
      <c r="B13" s="17">
        <v>394</v>
      </c>
      <c r="C13" s="51" t="s">
        <v>430</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row>
    <row r="14" spans="1:81" ht="15.75" x14ac:dyDescent="0.25">
      <c r="A14" s="51" t="s">
        <v>249</v>
      </c>
      <c r="B14" s="28"/>
      <c r="C14" s="71" t="s">
        <v>410</v>
      </c>
      <c r="D14" s="10"/>
      <c r="E14" s="10"/>
      <c r="F14" s="10"/>
      <c r="G14" s="10"/>
      <c r="H14" s="10"/>
      <c r="I14" s="10"/>
      <c r="J14" s="10"/>
      <c r="K14" s="10"/>
      <c r="L14" s="10"/>
      <c r="O14" s="10"/>
    </row>
    <row r="15" spans="1:81" ht="15" x14ac:dyDescent="0.2">
      <c r="A15" s="51" t="s">
        <v>250</v>
      </c>
      <c r="B15" s="17">
        <v>7037</v>
      </c>
      <c r="C15" s="51"/>
      <c r="F15" s="1"/>
      <c r="G15" s="1"/>
    </row>
    <row r="16" spans="1:81" ht="15" x14ac:dyDescent="0.2">
      <c r="A16" s="51" t="s">
        <v>251</v>
      </c>
      <c r="B16" s="17">
        <v>18525</v>
      </c>
      <c r="C16" s="51"/>
      <c r="F16" s="1"/>
      <c r="G16" s="1"/>
    </row>
    <row r="17" spans="1:15" ht="15" x14ac:dyDescent="0.2">
      <c r="A17" s="51" t="s">
        <v>252</v>
      </c>
      <c r="B17" s="17">
        <f>$B$18+$B$19</f>
        <v>13358</v>
      </c>
      <c r="C17" s="51"/>
      <c r="F17" s="1"/>
      <c r="G17" s="1"/>
    </row>
    <row r="18" spans="1:15" ht="15" hidden="1" outlineLevel="2" x14ac:dyDescent="0.2">
      <c r="A18" s="49" t="s">
        <v>253</v>
      </c>
      <c r="B18" s="17">
        <v>10358</v>
      </c>
      <c r="C18" s="52"/>
      <c r="F18" s="1"/>
      <c r="G18" s="1"/>
    </row>
    <row r="19" spans="1:15" ht="15" hidden="1" outlineLevel="2" x14ac:dyDescent="0.2">
      <c r="A19" s="49" t="s">
        <v>254</v>
      </c>
      <c r="B19" s="17">
        <v>3000</v>
      </c>
      <c r="C19" s="52" t="s">
        <v>431</v>
      </c>
      <c r="F19" s="1"/>
      <c r="G19" s="1"/>
    </row>
    <row r="20" spans="1:15" ht="30" collapsed="1" x14ac:dyDescent="0.2">
      <c r="A20" s="51" t="s">
        <v>255</v>
      </c>
      <c r="B20" s="17">
        <v>1975</v>
      </c>
      <c r="C20" s="51" t="s">
        <v>432</v>
      </c>
      <c r="F20" s="1"/>
      <c r="G20" s="1"/>
    </row>
    <row r="21" spans="1:15" ht="15" x14ac:dyDescent="0.2">
      <c r="A21" s="51" t="s">
        <v>256</v>
      </c>
      <c r="B21" s="17">
        <v>2010</v>
      </c>
      <c r="C21" s="51"/>
      <c r="F21" s="1"/>
      <c r="G21" s="1"/>
    </row>
    <row r="22" spans="1:15" ht="15" x14ac:dyDescent="0.2">
      <c r="A22" s="51" t="s">
        <v>257</v>
      </c>
      <c r="B22" s="17" t="s">
        <v>30</v>
      </c>
      <c r="C22" s="51"/>
      <c r="F22" s="1"/>
      <c r="G22" s="1"/>
    </row>
    <row r="23" spans="1:15" ht="32.1" customHeight="1" x14ac:dyDescent="0.2">
      <c r="A23" s="51" t="s">
        <v>258</v>
      </c>
      <c r="B23" s="17" t="s">
        <v>16</v>
      </c>
      <c r="C23" s="51" t="str">
        <f>IF(Hellemyr!B23=Evalueringsmatrise_grunnlag!E7,"Vedlikehold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F23" s="1"/>
      <c r="G23" s="1"/>
    </row>
    <row r="24" spans="1:15" ht="15" x14ac:dyDescent="0.2">
      <c r="A24" s="51" t="s">
        <v>259</v>
      </c>
      <c r="B24" s="17" t="s">
        <v>30</v>
      </c>
      <c r="C24" s="51"/>
      <c r="F24" s="1"/>
      <c r="G24" s="1"/>
    </row>
    <row r="25" spans="1:15" ht="27" customHeight="1" x14ac:dyDescent="0.25">
      <c r="A25" s="62" t="s">
        <v>309</v>
      </c>
      <c r="B25" s="38"/>
      <c r="C25" s="39"/>
      <c r="F25" s="1"/>
      <c r="G25" s="1"/>
    </row>
    <row r="26" spans="1:15" ht="30" hidden="1" outlineLevel="2" x14ac:dyDescent="0.25">
      <c r="A26" s="49" t="s">
        <v>310</v>
      </c>
      <c r="B26" s="22">
        <v>423</v>
      </c>
      <c r="C26" s="52"/>
      <c r="D26" s="10"/>
      <c r="E26" s="10"/>
      <c r="F26" s="10"/>
      <c r="G26" s="10"/>
      <c r="H26" s="10"/>
      <c r="I26" s="10"/>
      <c r="J26" s="10"/>
      <c r="K26" s="10"/>
      <c r="L26" s="10"/>
      <c r="O26" s="10"/>
    </row>
    <row r="27" spans="1:15" ht="30" hidden="1" outlineLevel="2" x14ac:dyDescent="0.25">
      <c r="A27" s="49" t="s">
        <v>311</v>
      </c>
      <c r="B27" s="19">
        <v>470</v>
      </c>
      <c r="C27" s="52"/>
      <c r="D27" s="10"/>
      <c r="E27" s="10"/>
      <c r="F27" s="10"/>
      <c r="G27" s="10"/>
      <c r="H27" s="10"/>
      <c r="I27" s="10"/>
      <c r="J27" s="10"/>
      <c r="K27" s="10"/>
      <c r="L27" s="10"/>
      <c r="O27" s="10"/>
    </row>
    <row r="28" spans="1:15" ht="15" collapsed="1" x14ac:dyDescent="0.25">
      <c r="A28" s="50" t="s">
        <v>290</v>
      </c>
      <c r="B28" s="21">
        <f>B13/B27</f>
        <v>0.83829787234042552</v>
      </c>
      <c r="C28" s="51" t="s">
        <v>433</v>
      </c>
      <c r="F28" s="1"/>
      <c r="G28" s="1"/>
    </row>
    <row r="29" spans="1:15" ht="15" x14ac:dyDescent="0.2">
      <c r="A29" s="50" t="s">
        <v>263</v>
      </c>
      <c r="B29" s="67" t="s">
        <v>39</v>
      </c>
      <c r="C29" s="51"/>
      <c r="F29" s="1"/>
      <c r="G29" s="1"/>
    </row>
    <row r="30" spans="1:15" ht="30" hidden="1" outlineLevel="2" x14ac:dyDescent="0.25">
      <c r="A30" s="49" t="s">
        <v>264</v>
      </c>
      <c r="B30" s="77">
        <f>$B$17/(386+21)</f>
        <v>32.82063882063882</v>
      </c>
      <c r="C30" s="52" t="s">
        <v>434</v>
      </c>
      <c r="D30" s="10"/>
      <c r="E30" s="10"/>
      <c r="F30" s="10"/>
      <c r="G30" s="10"/>
      <c r="H30" s="10"/>
      <c r="I30" s="10"/>
      <c r="J30" s="10"/>
      <c r="K30" s="10"/>
      <c r="L30" s="10"/>
      <c r="O30" s="10"/>
    </row>
    <row r="31" spans="1:15" ht="15" collapsed="1" x14ac:dyDescent="0.2">
      <c r="A31" s="50" t="s">
        <v>291</v>
      </c>
      <c r="B31" s="30" t="s">
        <v>10</v>
      </c>
      <c r="C31" s="51" t="s">
        <v>312</v>
      </c>
      <c r="F31" s="1"/>
      <c r="G31" s="1"/>
    </row>
    <row r="32" spans="1:15" ht="27" customHeight="1" x14ac:dyDescent="0.25">
      <c r="A32" s="62" t="s">
        <v>313</v>
      </c>
      <c r="B32" s="38" t="s">
        <v>313</v>
      </c>
      <c r="C32" s="39" t="s">
        <v>313</v>
      </c>
      <c r="F32" s="1"/>
      <c r="G32" s="1"/>
    </row>
    <row r="33" spans="1:7" ht="15.75" hidden="1" outlineLevel="1" x14ac:dyDescent="0.2">
      <c r="A33" s="50" t="s">
        <v>51</v>
      </c>
      <c r="B33" s="53" t="s">
        <v>23</v>
      </c>
      <c r="C33" s="51" t="s">
        <v>435</v>
      </c>
      <c r="F33" s="1"/>
      <c r="G33" s="1"/>
    </row>
    <row r="34" spans="1:7" ht="15" hidden="1" outlineLevel="2" x14ac:dyDescent="0.2">
      <c r="A34" s="49" t="s">
        <v>56</v>
      </c>
      <c r="B34" s="17" t="s">
        <v>20</v>
      </c>
      <c r="C34" s="52"/>
      <c r="F34" s="1"/>
      <c r="G34" s="1"/>
    </row>
    <row r="35" spans="1:7" ht="28.5" hidden="1" customHeight="1" outlineLevel="2" x14ac:dyDescent="0.2">
      <c r="A35" s="49" t="s">
        <v>268</v>
      </c>
      <c r="B35" s="17" t="s">
        <v>20</v>
      </c>
      <c r="C35" s="52"/>
      <c r="F35" s="1"/>
      <c r="G35" s="1"/>
    </row>
    <row r="36" spans="1:7" ht="55.5" hidden="1" customHeight="1" outlineLevel="2" x14ac:dyDescent="0.2">
      <c r="A36" s="49" t="s">
        <v>269</v>
      </c>
      <c r="B36" s="17" t="s">
        <v>25</v>
      </c>
      <c r="C36" s="52"/>
      <c r="F36" s="1"/>
      <c r="G36" s="1"/>
    </row>
    <row r="37" spans="1:7" ht="15.75" hidden="1" outlineLevel="1" x14ac:dyDescent="0.2">
      <c r="A37" s="50" t="s">
        <v>71</v>
      </c>
      <c r="B37" s="53" t="s">
        <v>25</v>
      </c>
      <c r="C37" s="51" t="s">
        <v>436</v>
      </c>
      <c r="F37" s="1"/>
      <c r="G37" s="1"/>
    </row>
    <row r="38" spans="1:7" ht="27.95" hidden="1" customHeight="1" outlineLevel="2" x14ac:dyDescent="0.2">
      <c r="A38" s="49" t="s">
        <v>74</v>
      </c>
      <c r="B38" s="17" t="s">
        <v>23</v>
      </c>
      <c r="C38" s="52"/>
      <c r="F38" s="1"/>
      <c r="G38" s="1"/>
    </row>
    <row r="39" spans="1:7" ht="15" hidden="1" outlineLevel="2" x14ac:dyDescent="0.2">
      <c r="A39" s="49" t="s">
        <v>79</v>
      </c>
      <c r="B39" s="17" t="s">
        <v>25</v>
      </c>
      <c r="C39" s="52" t="s">
        <v>436</v>
      </c>
      <c r="F39" s="1"/>
      <c r="G39" s="1"/>
    </row>
    <row r="40" spans="1:7" ht="15.75" hidden="1" outlineLevel="1" x14ac:dyDescent="0.2">
      <c r="A40" s="50" t="s">
        <v>84</v>
      </c>
      <c r="B40" s="53" t="s">
        <v>25</v>
      </c>
      <c r="C40" s="51"/>
      <c r="F40" s="1"/>
      <c r="G40" s="1"/>
    </row>
    <row r="41" spans="1:7" ht="18.75" collapsed="1" x14ac:dyDescent="0.2">
      <c r="A41" s="50" t="s">
        <v>272</v>
      </c>
      <c r="B41" s="54" t="s">
        <v>25</v>
      </c>
      <c r="C41" s="51"/>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11</v>
      </c>
      <c r="C44" s="52"/>
      <c r="F44" s="1"/>
      <c r="G44" s="1"/>
    </row>
    <row r="45" spans="1:7" ht="15" hidden="1" outlineLevel="2" x14ac:dyDescent="0.2">
      <c r="A45" s="49" t="s">
        <v>105</v>
      </c>
      <c r="B45" s="17" t="s">
        <v>11</v>
      </c>
      <c r="C45" s="52"/>
      <c r="F45" s="1"/>
      <c r="G45" s="1"/>
    </row>
    <row r="46" spans="1:7" ht="15" hidden="1" outlineLevel="2" x14ac:dyDescent="0.2">
      <c r="A46" s="49" t="s">
        <v>110</v>
      </c>
      <c r="B46" s="17" t="s">
        <v>11</v>
      </c>
      <c r="C46" s="52"/>
      <c r="F46" s="1"/>
      <c r="G46" s="1"/>
    </row>
    <row r="47" spans="1:7" ht="15" hidden="1" outlineLevel="2" x14ac:dyDescent="0.2">
      <c r="A47" s="49" t="s">
        <v>115</v>
      </c>
      <c r="B47" s="17" t="s">
        <v>8</v>
      </c>
      <c r="C47" s="52"/>
      <c r="F47" s="1"/>
      <c r="G47" s="1"/>
    </row>
    <row r="48" spans="1:7" ht="15" hidden="1" outlineLevel="2" x14ac:dyDescent="0.2">
      <c r="A48" s="49" t="s">
        <v>116</v>
      </c>
      <c r="B48" s="17" t="s">
        <v>8</v>
      </c>
      <c r="C48" s="52"/>
      <c r="F48" s="1"/>
      <c r="G48" s="1"/>
    </row>
    <row r="49" spans="1:7" ht="15" hidden="1" outlineLevel="2" x14ac:dyDescent="0.2">
      <c r="A49" s="49" t="s">
        <v>117</v>
      </c>
      <c r="B49" s="17" t="s">
        <v>11</v>
      </c>
      <c r="C49" s="52"/>
      <c r="F49" s="1"/>
      <c r="G49" s="1"/>
    </row>
    <row r="50" spans="1:7" ht="15" hidden="1" outlineLevel="2" x14ac:dyDescent="0.2">
      <c r="A50" s="49" t="s">
        <v>122</v>
      </c>
      <c r="B50" s="17" t="s">
        <v>11</v>
      </c>
      <c r="C50" s="52"/>
      <c r="F50" s="1"/>
      <c r="G50" s="1"/>
    </row>
    <row r="51" spans="1:7" ht="15" hidden="1" outlineLevel="2" x14ac:dyDescent="0.2">
      <c r="A51" s="49" t="s">
        <v>127</v>
      </c>
      <c r="B51" s="17" t="s">
        <v>11</v>
      </c>
      <c r="C51" s="52"/>
      <c r="F51" s="1"/>
      <c r="G51" s="1"/>
    </row>
    <row r="52" spans="1:7" ht="15.75" hidden="1" outlineLevel="1" x14ac:dyDescent="0.2">
      <c r="A52" s="50" t="s">
        <v>273</v>
      </c>
      <c r="B52" s="53" t="s">
        <v>11</v>
      </c>
      <c r="C52" s="51"/>
      <c r="F52" s="1"/>
      <c r="G52" s="1"/>
    </row>
    <row r="53" spans="1:7" ht="15" hidden="1" outlineLevel="2" x14ac:dyDescent="0.2">
      <c r="A53" s="49" t="s">
        <v>132</v>
      </c>
      <c r="B53" s="17" t="s">
        <v>11</v>
      </c>
      <c r="C53" s="52"/>
      <c r="F53" s="1"/>
      <c r="G53" s="1"/>
    </row>
    <row r="54" spans="1:7" ht="15" hidden="1" outlineLevel="2" x14ac:dyDescent="0.2">
      <c r="A54" s="49" t="s">
        <v>137</v>
      </c>
      <c r="B54" s="17" t="s">
        <v>11</v>
      </c>
      <c r="C54" s="52"/>
      <c r="F54" s="1"/>
      <c r="G54" s="1"/>
    </row>
    <row r="55" spans="1:7" ht="15" hidden="1" outlineLevel="2" x14ac:dyDescent="0.2">
      <c r="A55" s="49" t="s">
        <v>142</v>
      </c>
      <c r="B55" s="17" t="s">
        <v>8</v>
      </c>
      <c r="C55" s="52"/>
      <c r="F55" s="1"/>
      <c r="G55" s="1"/>
    </row>
    <row r="56" spans="1:7" ht="15" hidden="1" outlineLevel="2" x14ac:dyDescent="0.2">
      <c r="A56" s="49" t="s">
        <v>274</v>
      </c>
      <c r="B56" s="17" t="s">
        <v>11</v>
      </c>
      <c r="C56" s="52"/>
      <c r="F56" s="1"/>
      <c r="G56" s="1"/>
    </row>
    <row r="57" spans="1:7" ht="15.75" hidden="1" outlineLevel="1" x14ac:dyDescent="0.2">
      <c r="A57" s="50" t="s">
        <v>275</v>
      </c>
      <c r="B57" s="53" t="s">
        <v>11</v>
      </c>
      <c r="C57" s="51"/>
      <c r="F57" s="1"/>
      <c r="G57" s="1"/>
    </row>
    <row r="58" spans="1:7" ht="15" hidden="1" outlineLevel="2" x14ac:dyDescent="0.2">
      <c r="A58" s="49" t="s">
        <v>276</v>
      </c>
      <c r="B58" s="17" t="s">
        <v>11</v>
      </c>
      <c r="C58" s="52"/>
      <c r="F58" s="1"/>
      <c r="G58" s="1"/>
    </row>
    <row r="59" spans="1:7" ht="15" hidden="1" outlineLevel="2" x14ac:dyDescent="0.2">
      <c r="A59" s="49" t="s">
        <v>158</v>
      </c>
      <c r="B59" s="17" t="s">
        <v>11</v>
      </c>
      <c r="C59" s="52"/>
      <c r="F59" s="1"/>
      <c r="G59" s="1"/>
    </row>
    <row r="60" spans="1:7" ht="15" hidden="1" outlineLevel="2" x14ac:dyDescent="0.2">
      <c r="A60" s="49" t="s">
        <v>163</v>
      </c>
      <c r="B60" s="17" t="s">
        <v>8</v>
      </c>
      <c r="C60" s="52"/>
      <c r="F60" s="1"/>
      <c r="G60" s="1"/>
    </row>
    <row r="61" spans="1:7" ht="15" hidden="1" outlineLevel="2" x14ac:dyDescent="0.2">
      <c r="A61" s="49" t="s">
        <v>277</v>
      </c>
      <c r="B61" s="17" t="s">
        <v>8</v>
      </c>
      <c r="C61" s="52"/>
      <c r="F61" s="1"/>
      <c r="G61" s="1"/>
    </row>
    <row r="62" spans="1:7" ht="15" hidden="1" outlineLevel="2" x14ac:dyDescent="0.2">
      <c r="A62" s="49" t="s">
        <v>278</v>
      </c>
      <c r="B62" s="17" t="s">
        <v>11</v>
      </c>
      <c r="C62" s="52"/>
      <c r="F62" s="1"/>
      <c r="G62" s="1"/>
    </row>
    <row r="63" spans="1:7" ht="15" hidden="1" outlineLevel="2" x14ac:dyDescent="0.2">
      <c r="A63" s="49" t="s">
        <v>172</v>
      </c>
      <c r="B63" s="17" t="s">
        <v>11</v>
      </c>
      <c r="C63" s="52"/>
      <c r="F63" s="1"/>
      <c r="G63" s="1"/>
    </row>
    <row r="64" spans="1:7" ht="30" hidden="1" outlineLevel="1" x14ac:dyDescent="0.2">
      <c r="A64" s="50" t="s">
        <v>177</v>
      </c>
      <c r="B64" s="53" t="s">
        <v>8</v>
      </c>
      <c r="C64" s="51"/>
      <c r="F64" s="1"/>
      <c r="G64" s="1"/>
    </row>
    <row r="65" spans="1:7" ht="15" hidden="1" outlineLevel="2" x14ac:dyDescent="0.2">
      <c r="A65" s="49" t="s">
        <v>178</v>
      </c>
      <c r="B65" s="17" t="s">
        <v>11</v>
      </c>
      <c r="C65" s="52"/>
      <c r="F65" s="1"/>
      <c r="G65" s="1"/>
    </row>
    <row r="66" spans="1:7" ht="15.75" hidden="1" outlineLevel="1" x14ac:dyDescent="0.2">
      <c r="A66" s="50" t="s">
        <v>183</v>
      </c>
      <c r="B66" s="53" t="s">
        <v>11</v>
      </c>
      <c r="C66" s="51"/>
      <c r="F66" s="1"/>
      <c r="G66" s="1"/>
    </row>
    <row r="67" spans="1:7" ht="18.75" collapsed="1" x14ac:dyDescent="0.2">
      <c r="A67" s="50" t="s">
        <v>293</v>
      </c>
      <c r="B67" s="54" t="s">
        <v>11</v>
      </c>
      <c r="C67" s="51"/>
      <c r="F67" s="1"/>
      <c r="G67" s="1"/>
    </row>
    <row r="68" spans="1:7" ht="27" customHeight="1" x14ac:dyDescent="0.25">
      <c r="A68" s="62" t="s">
        <v>189</v>
      </c>
      <c r="B68" s="38"/>
      <c r="C68" s="39"/>
      <c r="F68" s="1"/>
      <c r="G68" s="1"/>
    </row>
    <row r="69" spans="1:7" ht="30" x14ac:dyDescent="0.2">
      <c r="A69" s="50" t="s">
        <v>280</v>
      </c>
      <c r="B69" s="53" t="s">
        <v>13</v>
      </c>
      <c r="C69" s="51" t="s">
        <v>437</v>
      </c>
      <c r="F69" s="1"/>
      <c r="G69" s="1"/>
    </row>
    <row r="70" spans="1:7" ht="30" hidden="1" outlineLevel="2" x14ac:dyDescent="0.2">
      <c r="A70" s="49" t="s">
        <v>281</v>
      </c>
      <c r="B70" s="17" t="s">
        <v>13</v>
      </c>
      <c r="C70" s="52" t="s">
        <v>438</v>
      </c>
      <c r="F70" s="1"/>
      <c r="G70" s="1"/>
    </row>
    <row r="71" spans="1:7" ht="45" hidden="1" outlineLevel="2" x14ac:dyDescent="0.2">
      <c r="A71" s="49" t="s">
        <v>200</v>
      </c>
      <c r="B71" s="17" t="s">
        <v>13</v>
      </c>
      <c r="C71" s="52" t="s">
        <v>439</v>
      </c>
      <c r="F71" s="1"/>
      <c r="G71" s="1"/>
    </row>
    <row r="72" spans="1:7" ht="15.75" collapsed="1" x14ac:dyDescent="0.2">
      <c r="A72" s="50" t="s">
        <v>205</v>
      </c>
      <c r="B72" s="53" t="s">
        <v>11</v>
      </c>
      <c r="C72" s="51"/>
      <c r="F72" s="1"/>
      <c r="G72" s="1"/>
    </row>
    <row r="73" spans="1:7" ht="15" hidden="1" outlineLevel="2" x14ac:dyDescent="0.2">
      <c r="A73" s="49" t="s">
        <v>206</v>
      </c>
      <c r="B73" s="17" t="s">
        <v>11</v>
      </c>
      <c r="C73" s="52"/>
      <c r="F73" s="1"/>
      <c r="G73" s="1"/>
    </row>
    <row r="74" spans="1:7" ht="30" hidden="1" outlineLevel="2" x14ac:dyDescent="0.2">
      <c r="A74" s="49" t="s">
        <v>211</v>
      </c>
      <c r="B74" s="17" t="s">
        <v>11</v>
      </c>
      <c r="C74" s="52"/>
      <c r="F74" s="1"/>
      <c r="G74" s="1"/>
    </row>
    <row r="75" spans="1:7" ht="15" hidden="1" outlineLevel="2" x14ac:dyDescent="0.2">
      <c r="A75" s="49" t="s">
        <v>282</v>
      </c>
      <c r="B75" s="17" t="s">
        <v>11</v>
      </c>
      <c r="C75" s="52"/>
      <c r="F75" s="1"/>
      <c r="G75" s="1"/>
    </row>
    <row r="76" spans="1:7" ht="27" customHeight="1" collapsed="1" x14ac:dyDescent="0.25">
      <c r="A76" s="62" t="s">
        <v>319</v>
      </c>
      <c r="B76" s="38"/>
      <c r="C76" s="39"/>
      <c r="F76" s="1"/>
      <c r="G76" s="1"/>
    </row>
    <row r="77" spans="1:7" ht="30" x14ac:dyDescent="0.2">
      <c r="A77" s="50" t="s">
        <v>283</v>
      </c>
      <c r="B77" s="53" t="s">
        <v>13</v>
      </c>
      <c r="C77" s="51" t="s">
        <v>370</v>
      </c>
      <c r="F77" s="1"/>
      <c r="G77" s="1"/>
    </row>
    <row r="78" spans="1:7" ht="15" hidden="1" outlineLevel="2" x14ac:dyDescent="0.2">
      <c r="A78" s="49" t="s">
        <v>223</v>
      </c>
      <c r="B78" s="17" t="s">
        <v>11</v>
      </c>
      <c r="C78" s="52"/>
      <c r="F78" s="1"/>
      <c r="G78" s="1"/>
    </row>
    <row r="79" spans="1:7" ht="45" hidden="1" outlineLevel="2" x14ac:dyDescent="0.2">
      <c r="A79" s="49" t="s">
        <v>284</v>
      </c>
      <c r="B79" s="17" t="s">
        <v>13</v>
      </c>
      <c r="C79" s="52" t="s">
        <v>440</v>
      </c>
      <c r="F79" s="1"/>
      <c r="G79" s="1"/>
    </row>
    <row r="80" spans="1:7" ht="30" hidden="1" outlineLevel="2" x14ac:dyDescent="0.2">
      <c r="A80" s="49" t="s">
        <v>285</v>
      </c>
      <c r="B80" s="17" t="s">
        <v>13</v>
      </c>
      <c r="C80" s="52" t="s">
        <v>441</v>
      </c>
      <c r="F80" s="1"/>
      <c r="G80" s="1"/>
    </row>
    <row r="81" spans="1:7" ht="15" hidden="1" outlineLevel="2" x14ac:dyDescent="0.2">
      <c r="A81" s="49" t="s">
        <v>230</v>
      </c>
      <c r="B81" s="17" t="s">
        <v>13</v>
      </c>
      <c r="C81" s="52" t="s">
        <v>442</v>
      </c>
      <c r="F81" s="1"/>
      <c r="G81" s="1"/>
    </row>
    <row r="82" spans="1:7" ht="30" hidden="1" outlineLevel="2" x14ac:dyDescent="0.2">
      <c r="A82" s="49" t="s">
        <v>231</v>
      </c>
      <c r="B82" s="17" t="s">
        <v>13</v>
      </c>
      <c r="C82" s="52" t="s">
        <v>443</v>
      </c>
      <c r="F82" s="1"/>
      <c r="G82" s="1"/>
    </row>
    <row r="83" spans="1:7" ht="15" hidden="1" outlineLevel="2" x14ac:dyDescent="0.2">
      <c r="A83" s="49" t="s">
        <v>232</v>
      </c>
      <c r="B83" s="17" t="s">
        <v>11</v>
      </c>
      <c r="C83" s="52"/>
      <c r="F83" s="1"/>
      <c r="G83" s="1"/>
    </row>
    <row r="84" spans="1:7" ht="15" hidden="1" outlineLevel="2" x14ac:dyDescent="0.2">
      <c r="A84" s="49" t="s">
        <v>233</v>
      </c>
      <c r="B84" s="17" t="s">
        <v>13</v>
      </c>
      <c r="C84" s="52" t="s">
        <v>444</v>
      </c>
      <c r="F84" s="1"/>
      <c r="G84" s="1"/>
    </row>
    <row r="85" spans="1:7" ht="33.75" customHeight="1" collapsed="1" x14ac:dyDescent="0.2">
      <c r="A85" s="50" t="s">
        <v>235</v>
      </c>
      <c r="B85" s="53" t="s">
        <v>13</v>
      </c>
      <c r="C85" s="51" t="s">
        <v>445</v>
      </c>
      <c r="F85" s="1"/>
      <c r="G85" s="1"/>
    </row>
    <row r="86" spans="1:7" ht="15" hidden="1" outlineLevel="2" x14ac:dyDescent="0.2">
      <c r="A86" s="49" t="s">
        <v>240</v>
      </c>
      <c r="B86" s="17" t="s">
        <v>13</v>
      </c>
      <c r="C86" s="52" t="s">
        <v>446</v>
      </c>
      <c r="F86" s="1"/>
      <c r="G86" s="1"/>
    </row>
    <row r="87" spans="1:7" ht="30" hidden="1" outlineLevel="2" x14ac:dyDescent="0.2">
      <c r="A87" s="49" t="s">
        <v>241</v>
      </c>
      <c r="B87" s="17" t="s">
        <v>13</v>
      </c>
      <c r="C87" s="52" t="s">
        <v>390</v>
      </c>
      <c r="F87" s="1"/>
      <c r="G87" s="1"/>
    </row>
    <row r="88" spans="1:7" ht="15" hidden="1" outlineLevel="2" x14ac:dyDescent="0.2">
      <c r="A88" s="49" t="s">
        <v>242</v>
      </c>
      <c r="B88" s="17" t="s">
        <v>13</v>
      </c>
      <c r="C88" s="52" t="s">
        <v>447</v>
      </c>
      <c r="F88" s="1"/>
      <c r="G88" s="1"/>
    </row>
    <row r="89" spans="1:7" ht="15" hidden="1" outlineLevel="2" x14ac:dyDescent="0.2">
      <c r="A89" s="49" t="s">
        <v>243</v>
      </c>
      <c r="B89" s="17" t="s">
        <v>13</v>
      </c>
      <c r="C89" s="52" t="s">
        <v>324</v>
      </c>
      <c r="F89" s="1"/>
      <c r="G89" s="1"/>
    </row>
    <row r="90" spans="1:7" ht="30" hidden="1" outlineLevel="2" x14ac:dyDescent="0.2">
      <c r="A90" s="49" t="s">
        <v>244</v>
      </c>
      <c r="B90" s="17" t="s">
        <v>13</v>
      </c>
      <c r="C90" s="52" t="s">
        <v>325</v>
      </c>
      <c r="F90" s="1"/>
      <c r="G90" s="1"/>
    </row>
    <row r="91" spans="1:7" ht="12.75" customHeight="1" collapsed="1" x14ac:dyDescent="0.2">
      <c r="F91" s="1"/>
      <c r="G91" s="1"/>
    </row>
    <row r="92" spans="1:7" ht="12.75" customHeight="1" x14ac:dyDescent="0.2">
      <c r="F92" s="1"/>
      <c r="G92" s="1"/>
    </row>
  </sheetData>
  <sheetProtection formatColumns="0" formatRows="0" insertHyperlinks="0"/>
  <dataConsolidate/>
  <conditionalFormatting sqref="B21:B24 B43:B67 B69:B75 B77:B90">
    <cfRule type="containsText" dxfId="2036" priority="65" operator="containsText" text="TG3">
      <formula>NOT(ISERROR(SEARCH("TG3",B21)))</formula>
    </cfRule>
    <cfRule type="containsText" dxfId="2035" priority="68" operator="containsText" text="TG0">
      <formula>NOT(ISERROR(SEARCH("TG0",B21)))</formula>
    </cfRule>
    <cfRule type="containsText" dxfId="2034" priority="67" operator="containsText" text="TG1">
      <formula>NOT(ISERROR(SEARCH("TG1",B21)))</formula>
    </cfRule>
    <cfRule type="containsText" dxfId="2033" priority="66" operator="containsText" text="TG2">
      <formula>NOT(ISERROR(SEARCH("TG2",B21)))</formula>
    </cfRule>
  </conditionalFormatting>
  <conditionalFormatting sqref="B22 B24">
    <cfRule type="containsText" dxfId="2032" priority="64" operator="containsText" text="Ja">
      <formula>NOT(ISERROR(SEARCH("Ja",B22)))</formula>
    </cfRule>
  </conditionalFormatting>
  <conditionalFormatting sqref="B22">
    <cfRule type="containsText" dxfId="2031" priority="63" operator="containsText" text="ja">
      <formula>NOT(ISERROR(SEARCH("ja",B22)))</formula>
    </cfRule>
  </conditionalFormatting>
  <conditionalFormatting sqref="B28">
    <cfRule type="cellIs" dxfId="2030" priority="73" operator="lessThan">
      <formula>0.79</formula>
    </cfRule>
    <cfRule type="cellIs" dxfId="2029" priority="75" operator="greaterThan">
      <formula>0.79</formula>
    </cfRule>
    <cfRule type="cellIs" dxfId="2028" priority="74" operator="greaterThan">
      <formula>0.9</formula>
    </cfRule>
  </conditionalFormatting>
  <conditionalFormatting sqref="B29">
    <cfRule type="containsText" dxfId="2027" priority="42" operator="containsText" text="For lite">
      <formula>NOT(ISERROR(SEARCH("For lite",B29)))</formula>
    </cfRule>
    <cfRule type="containsText" dxfId="2026" priority="43" operator="containsText" text="Mangelfull">
      <formula>NOT(ISERROR(SEARCH("Mangelfull",B29)))</formula>
    </cfRule>
    <cfRule type="containsText" dxfId="2025" priority="44" operator="containsText" text="Tilstrekkelig">
      <formula>NOT(ISERROR(SEARCH("Tilstrekkelig",B29)))</formula>
    </cfRule>
    <cfRule type="containsText" dxfId="2024" priority="45" operator="containsText" text="God">
      <formula>NOT(ISERROR(SEARCH("God",B29)))</formula>
    </cfRule>
  </conditionalFormatting>
  <conditionalFormatting sqref="B33:B41 B77:B90">
    <cfRule type="containsText" dxfId="2023" priority="72" operator="containsText" text="EG0">
      <formula>NOT(ISERROR(SEARCH("EG0",B33)))</formula>
    </cfRule>
    <cfRule type="containsText" dxfId="2022" priority="71" operator="containsText" text="EG1">
      <formula>NOT(ISERROR(SEARCH("EG1",B33)))</formula>
    </cfRule>
    <cfRule type="containsText" dxfId="2021" priority="70" operator="containsText" text="EG2">
      <formula>NOT(ISERROR(SEARCH("EG2",B33)))</formula>
    </cfRule>
  </conditionalFormatting>
  <conditionalFormatting sqref="B77:B90 B33:B41">
    <cfRule type="containsText" dxfId="2020" priority="69" operator="containsText" text="EG3">
      <formula>NOT(ISERROR(SEARCH("EG3",B33)))</formula>
    </cfRule>
  </conditionalFormatting>
  <conditionalFormatting sqref="L2">
    <cfRule type="containsText" dxfId="2019" priority="58" operator="containsText" text="TG0">
      <formula>NOT(ISERROR(SEARCH("TG0",L2)))</formula>
    </cfRule>
    <cfRule type="containsText" dxfId="2018" priority="55" operator="containsText" text="TG2">
      <formula>NOT(ISERROR(SEARCH("TG2",L2)))</formula>
    </cfRule>
    <cfRule type="containsText" dxfId="2017" priority="52" operator="containsText" text="ja">
      <formula>NOT(ISERROR(SEARCH("ja",L2)))</formula>
    </cfRule>
    <cfRule type="containsText" dxfId="2016" priority="53" operator="containsText" text="Ja">
      <formula>NOT(ISERROR(SEARCH("Ja",L2)))</formula>
    </cfRule>
    <cfRule type="containsText" dxfId="2015" priority="54" operator="containsText" text="TG3">
      <formula>NOT(ISERROR(SEARCH("TG3",L2)))</formula>
    </cfRule>
    <cfRule type="containsText" dxfId="2014" priority="56" operator="containsText" text="TG1">
      <formula>NOT(ISERROR(SEARCH("TG1",L2)))</formula>
    </cfRule>
    <cfRule type="containsText" dxfId="2013" priority="57" operator="containsText" text="TG0">
      <formula>NOT(ISERROR(SEARCH("TG0",L2)))</formula>
    </cfRule>
  </conditionalFormatting>
  <conditionalFormatting sqref="M2 O2:P2">
    <cfRule type="containsText" dxfId="2012" priority="76" operator="containsText" text="EG3">
      <formula>NOT(ISERROR(SEARCH("EG3",M2)))</formula>
    </cfRule>
    <cfRule type="containsText" dxfId="2011" priority="77" operator="containsText" text="EG2">
      <formula>NOT(ISERROR(SEARCH("EG2",M2)))</formula>
    </cfRule>
    <cfRule type="containsText" dxfId="2010" priority="78" operator="containsText" text="EG1">
      <formula>NOT(ISERROR(SEARCH("EG1",M2)))</formula>
    </cfRule>
    <cfRule type="containsText" dxfId="2009" priority="79" operator="containsText" text="EG0">
      <formula>NOT(ISERROR(SEARCH("EG0",M2)))</formula>
    </cfRule>
  </conditionalFormatting>
  <conditionalFormatting sqref="N2">
    <cfRule type="containsText" dxfId="2008" priority="51" operator="containsText" text="TG0">
      <formula>NOT(ISERROR(SEARCH("TG0",N2)))</formula>
    </cfRule>
    <cfRule type="containsText" dxfId="2007" priority="50" operator="containsText" text="TG0">
      <formula>NOT(ISERROR(SEARCH("TG0",N2)))</formula>
    </cfRule>
    <cfRule type="containsText" dxfId="2006" priority="49" operator="containsText" text="TG1">
      <formula>NOT(ISERROR(SEARCH("TG1",N2)))</formula>
    </cfRule>
    <cfRule type="containsText" dxfId="2005" priority="48" operator="containsText" text="TG2">
      <formula>NOT(ISERROR(SEARCH("TG2",N2)))</formula>
    </cfRule>
    <cfRule type="containsText" dxfId="2004" priority="47" operator="containsText" text="TG3">
      <formula>NOT(ISERROR(SEARCH("TG3",N2)))</formula>
    </cfRule>
    <cfRule type="containsText" dxfId="2003" priority="46" operator="containsText" text="Ja">
      <formula>NOT(ISERROR(SEARCH("Ja",N2)))</formula>
    </cfRule>
  </conditionalFormatting>
  <conditionalFormatting sqref="Q2">
    <cfRule type="cellIs" dxfId="2002" priority="40" operator="greaterThan">
      <formula>0.79</formula>
    </cfRule>
    <cfRule type="cellIs" dxfId="2001" priority="39" operator="greaterThan">
      <formula>0.9</formula>
    </cfRule>
    <cfRule type="cellIs" dxfId="2000" priority="38" operator="lessThan">
      <formula>0.79</formula>
    </cfRule>
  </conditionalFormatting>
  <conditionalFormatting sqref="R2">
    <cfRule type="containsText" dxfId="1999" priority="35" operator="containsText" text="Mangelfull">
      <formula>NOT(ISERROR(SEARCH("Mangelfull",R2)))</formula>
    </cfRule>
    <cfRule type="containsText" dxfId="1998" priority="37" operator="containsText" text="God">
      <formula>NOT(ISERROR(SEARCH("God",R2)))</formula>
    </cfRule>
    <cfRule type="containsText" dxfId="1997" priority="36" operator="containsText" text="Tilstrekkelig">
      <formula>NOT(ISERROR(SEARCH("Tilstrekkelig",R2)))</formula>
    </cfRule>
    <cfRule type="containsText" dxfId="1996" priority="34" operator="containsText" text="For lite">
      <formula>NOT(ISERROR(SEARCH("For lite",R2)))</formula>
    </cfRule>
  </conditionalFormatting>
  <conditionalFormatting sqref="U2:AC2">
    <cfRule type="containsText" dxfId="1995" priority="30" operator="containsText" text="EG2">
      <formula>NOT(ISERROR(SEARCH("EG2",U2)))</formula>
    </cfRule>
    <cfRule type="containsText" dxfId="1994" priority="31" operator="containsText" text="EG1">
      <formula>NOT(ISERROR(SEARCH("EG1",U2)))</formula>
    </cfRule>
    <cfRule type="containsText" dxfId="1993" priority="29" operator="containsText" text="EG3">
      <formula>NOT(ISERROR(SEARCH("EG3",U2)))</formula>
    </cfRule>
    <cfRule type="containsText" dxfId="1992" priority="32" operator="containsText" text="EG0">
      <formula>NOT(ISERROR(SEARCH("EG0",U2)))</formula>
    </cfRule>
  </conditionalFormatting>
  <conditionalFormatting sqref="AD2:CB2">
    <cfRule type="containsText" dxfId="1991" priority="7" operator="containsText" text="TG3">
      <formula>NOT(ISERROR(SEARCH("TG3",AD2)))</formula>
    </cfRule>
    <cfRule type="containsText" dxfId="1990" priority="8" operator="containsText" text="TG2">
      <formula>NOT(ISERROR(SEARCH("TG2",AD2)))</formula>
    </cfRule>
    <cfRule type="containsText" dxfId="1989" priority="9" operator="containsText" text="TG1">
      <formula>NOT(ISERROR(SEARCH("TG1",AD2)))</formula>
    </cfRule>
    <cfRule type="containsText" dxfId="1988" priority="10" operator="containsText" text="TG0">
      <formula>NOT(ISERROR(SEARCH("TG0",AD2)))</formula>
    </cfRule>
  </conditionalFormatting>
  <conditionalFormatting sqref="BX2:CB2">
    <cfRule type="containsText" dxfId="1987" priority="6" operator="containsText" text="Ja">
      <formula>NOT(ISERROR(SEARCH("Ja",BX2)))</formula>
    </cfRule>
    <cfRule type="containsText" dxfId="1986" priority="5" operator="containsText" text="ja">
      <formula>NOT(ISERROR(SEARCH("ja",BX2)))</formula>
    </cfRule>
  </conditionalFormatting>
  <hyperlinks>
    <hyperlink ref="C14" r:id="rId1" xr:uid="{C21BBA63-50BC-4A14-8803-8992F255805D}"/>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41" operator="containsText" id="{4330BBD8-0CA9-416E-8778-FF0740341DD8}">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3" operator="containsText" id="{7770A905-C7FC-4566-931F-5E2BE75CBE02}">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CB370B9-45CB-4F50-86CF-75A2928688D1}">
          <x14:formula1>
            <xm:f>Evalueringsmatrise_grunnlag!$A$2:$A$6</xm:f>
          </x14:formula1>
          <xm:sqref>B43:B67 B69:B75 B77:B90</xm:sqref>
        </x14:dataValidation>
        <x14:dataValidation type="list" allowBlank="1" showInputMessage="1" showErrorMessage="1" xr:uid="{3BE5D355-8716-444E-AF27-C091421508ED}">
          <x14:formula1>
            <xm:f>Evalueringsmatrise_grunnlag!$A$27:$A$28</xm:f>
          </x14:formula1>
          <xm:sqref>B24 B68 B76</xm:sqref>
        </x14:dataValidation>
        <x14:dataValidation type="list" allowBlank="1" showInputMessage="1" showErrorMessage="1" xr:uid="{681C78CE-8456-42D2-AC87-AB18E96B3890}">
          <x14:formula1>
            <xm:f>Evalueringsmatrise_grunnlag!$A$9:$A$13</xm:f>
          </x14:formula1>
          <xm:sqref>B33:B41 B77:B90</xm:sqref>
        </x14:dataValidation>
        <x14:dataValidation type="list" allowBlank="1" showInputMessage="1" showErrorMessage="1" xr:uid="{E106996C-48D5-4B5E-9715-CBD49C28D101}">
          <x14:formula1>
            <xm:f>Evalueringsmatrise_grunnlag!$A$21:$A$24</xm:f>
          </x14:formula1>
          <xm:sqref>B29</xm:sqref>
        </x14:dataValidation>
        <x14:dataValidation type="list" allowBlank="1" showInputMessage="1" showErrorMessage="1" xr:uid="{B56A46F7-18DF-4FD8-A914-B43BB855C802}">
          <x14:formula1>
            <xm:f>Evalueringsmatrise_grunnlag!$E$7:$E$10</xm:f>
          </x14:formula1>
          <xm:sqref>B23</xm:sqref>
        </x14:dataValidation>
        <x14:dataValidation type="list" allowBlank="1" showInputMessage="1" showErrorMessage="1" xr:uid="{097D4B20-7C5A-40A6-8148-E9494E852F37}">
          <x14:formula1>
            <xm:f>Evalueringsmatrise_grunnlag!$E$2:$E$4</xm:f>
          </x14:formula1>
          <xm:sqref>B31</xm:sqref>
        </x14:dataValidation>
        <x14:dataValidation type="list" allowBlank="1" showInputMessage="1" showErrorMessage="1" xr:uid="{818E9CF8-5A14-463D-8813-E79EEDE5DD81}">
          <x14:formula1>
            <xm:f>Evalueringsmatrise_grunnlag!$E$13:$E$17</xm:f>
          </x14:formula1>
          <xm:sqref>B22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5DFD-8BB3-4A83-9892-C8781A3E2A25}">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Holte skole</v>
      </c>
      <c r="B2" s="65" t="str">
        <f>$B$12</f>
        <v>8.-10. trinn</v>
      </c>
      <c r="C2" s="22">
        <f>$B$13</f>
        <v>314</v>
      </c>
      <c r="D2" s="22">
        <f>$B$14</f>
        <v>0</v>
      </c>
      <c r="E2" s="22">
        <f>$B$15</f>
        <v>4350</v>
      </c>
      <c r="F2" s="66">
        <f>$B$16</f>
        <v>23548</v>
      </c>
      <c r="G2" s="66">
        <f>$B$17</f>
        <v>15635</v>
      </c>
      <c r="H2" s="66">
        <f>$B$18</f>
        <v>15635</v>
      </c>
      <c r="I2" s="66">
        <f>$B$19</f>
        <v>0</v>
      </c>
      <c r="J2" s="66">
        <f>$B$20</f>
        <v>2002</v>
      </c>
      <c r="K2" s="22">
        <f>$B$21</f>
        <v>2019</v>
      </c>
      <c r="L2" s="32" t="str">
        <f>$B$22</f>
        <v>Nei</v>
      </c>
      <c r="M2" s="32" t="str">
        <f>$B$23</f>
        <v>A</v>
      </c>
      <c r="N2" s="32" t="str">
        <f>$B$24</f>
        <v>Nei</v>
      </c>
      <c r="O2" s="33">
        <f>$B$26</f>
        <v>324</v>
      </c>
      <c r="P2" s="32">
        <f>$B$27</f>
        <v>360</v>
      </c>
      <c r="Q2" s="21">
        <f>$B$28</f>
        <v>0.87222222222222223</v>
      </c>
      <c r="R2" s="61" t="str">
        <f>$B$29</f>
        <v>God</v>
      </c>
      <c r="S2" s="22">
        <f>$B$30</f>
        <v>49.79299363057325</v>
      </c>
      <c r="T2" s="32" t="str">
        <f>$B$31</f>
        <v>↓</v>
      </c>
      <c r="U2" s="17" t="str">
        <f>$B$33</f>
        <v>EG0</v>
      </c>
      <c r="V2" s="17" t="str">
        <f>$B$34</f>
        <v>EG0</v>
      </c>
      <c r="W2" s="17" t="str">
        <f>$B$35</f>
        <v>EG0</v>
      </c>
      <c r="X2" s="17" t="str">
        <f>$B$36</f>
        <v>EG0</v>
      </c>
      <c r="Y2" s="17" t="str">
        <f>$B$37</f>
        <v>EG0</v>
      </c>
      <c r="Z2" s="17" t="str">
        <f>$B$38</f>
        <v>EG0</v>
      </c>
      <c r="AA2" s="17" t="str">
        <f>$B$39</f>
        <v>EG1</v>
      </c>
      <c r="AB2" s="17" t="str">
        <f>$B$40</f>
        <v>EG1</v>
      </c>
      <c r="AC2" s="17" t="str">
        <f>$B$41</f>
        <v>EG0</v>
      </c>
      <c r="AD2" s="17" t="str">
        <f>$B$43</f>
        <v>TG1</v>
      </c>
      <c r="AE2" s="17" t="str">
        <f>$B$44</f>
        <v>TG1</v>
      </c>
      <c r="AF2" s="17" t="str">
        <f>$B$45</f>
        <v>TG1</v>
      </c>
      <c r="AG2" s="17" t="str">
        <f>$B$46</f>
        <v>TG1</v>
      </c>
      <c r="AH2" s="17" t="str">
        <f>$B$47</f>
        <v>TG1</v>
      </c>
      <c r="AI2" s="17" t="str">
        <f>$B$48</f>
        <v>TG1</v>
      </c>
      <c r="AJ2" s="17" t="str">
        <f>$B$49</f>
        <v>TG1</v>
      </c>
      <c r="AK2" s="17" t="str">
        <f>$B$50</f>
        <v>TG1</v>
      </c>
      <c r="AL2" s="17" t="str">
        <f>$B$51</f>
        <v>TG2</v>
      </c>
      <c r="AM2" s="17" t="str">
        <f>$B$52</f>
        <v>TG1</v>
      </c>
      <c r="AN2" s="17" t="str">
        <f>$B$53</f>
        <v>TG2</v>
      </c>
      <c r="AO2" s="17" t="str">
        <f>$B$54</f>
        <v>TG1</v>
      </c>
      <c r="AP2" s="17" t="str">
        <f>$B$55</f>
        <v>TG1</v>
      </c>
      <c r="AQ2" s="17" t="str">
        <f>$B$56</f>
        <v>TG1</v>
      </c>
      <c r="AR2" s="17" t="str">
        <f>$B$57</f>
        <v>TG1</v>
      </c>
      <c r="AS2" s="17" t="str">
        <f>$B$58</f>
        <v>TG1</v>
      </c>
      <c r="AT2" s="17" t="str">
        <f>$B$59</f>
        <v>TG1</v>
      </c>
      <c r="AU2" s="17" t="str">
        <f>$B$60</f>
        <v>TG1</v>
      </c>
      <c r="AV2" s="17" t="str">
        <f>$B$61</f>
        <v>TG1</v>
      </c>
      <c r="AW2" s="17" t="str">
        <f>$B$62</f>
        <v>TG1</v>
      </c>
      <c r="AX2" s="17" t="str">
        <f>$B$63</f>
        <v>TG1</v>
      </c>
      <c r="AY2" s="17" t="str">
        <f>$B$64</f>
        <v>TG1</v>
      </c>
      <c r="AZ2" s="17" t="str">
        <f>$B$65</f>
        <v>TG1</v>
      </c>
      <c r="BA2" s="17" t="str">
        <f>$B$66</f>
        <v>TG2</v>
      </c>
      <c r="BB2" s="17" t="str">
        <f>$B$67</f>
        <v>TG1</v>
      </c>
      <c r="BC2" s="17" t="str">
        <f>$B$69</f>
        <v>TG0</v>
      </c>
      <c r="BD2" s="17" t="str">
        <f>$B$70</f>
        <v>TG0</v>
      </c>
      <c r="BE2" s="17" t="str">
        <f>$B$71</f>
        <v>TG0</v>
      </c>
      <c r="BF2" s="17" t="str">
        <f>$B$72</f>
        <v>TG0</v>
      </c>
      <c r="BG2" s="17" t="str">
        <f>$B$73</f>
        <v>TG0</v>
      </c>
      <c r="BH2" s="17" t="str">
        <f>$B$74</f>
        <v>TG0</v>
      </c>
      <c r="BI2" s="17" t="str">
        <f>$B$75</f>
        <v>TG0</v>
      </c>
      <c r="BJ2" s="17" t="str">
        <f>$B$77</f>
        <v>TG1</v>
      </c>
      <c r="BK2" s="17" t="str">
        <f>$B$78</f>
        <v>TG1</v>
      </c>
      <c r="BL2" s="17" t="str">
        <f>$B$79</f>
        <v>TG2</v>
      </c>
      <c r="BM2" s="17" t="str">
        <f>$B$80</f>
        <v>TG1</v>
      </c>
      <c r="BN2" s="17" t="str">
        <f>$B$81</f>
        <v>TG1</v>
      </c>
      <c r="BO2" s="17" t="str">
        <f>$B$82</f>
        <v>TG1</v>
      </c>
      <c r="BP2" s="17" t="str">
        <f>$B$83</f>
        <v>TG1</v>
      </c>
      <c r="BQ2" s="17" t="str">
        <f>$B$84</f>
        <v>TG1</v>
      </c>
      <c r="BR2" s="17" t="str">
        <f>$B$85</f>
        <v>TG1</v>
      </c>
      <c r="BS2" s="17" t="str">
        <f>$B$86</f>
        <v>TG1</v>
      </c>
      <c r="BT2" s="17" t="str">
        <f>$B$87</f>
        <v>TG1</v>
      </c>
      <c r="BU2" s="17" t="str">
        <f>$B$88</f>
        <v>TG1</v>
      </c>
      <c r="BV2" s="17" t="str">
        <f>$B$89</f>
        <v>TG1</v>
      </c>
      <c r="BW2" s="17" t="str">
        <f>$B$90</f>
        <v>TG0</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448</v>
      </c>
      <c r="B11" s="9" t="s">
        <v>303</v>
      </c>
      <c r="C11" s="9" t="s">
        <v>304</v>
      </c>
      <c r="AT11" s="1"/>
      <c r="AU11" s="1"/>
    </row>
    <row r="12" spans="1:81" ht="15.75" x14ac:dyDescent="0.25">
      <c r="A12" s="51" t="s">
        <v>247</v>
      </c>
      <c r="B12" s="34" t="s">
        <v>354</v>
      </c>
      <c r="C12" s="51"/>
      <c r="D12" s="10"/>
      <c r="E12" s="10"/>
      <c r="F12" s="10"/>
      <c r="G12" s="10"/>
      <c r="H12" s="10"/>
      <c r="I12" s="10"/>
      <c r="J12" s="10"/>
      <c r="K12" s="10"/>
      <c r="L12" s="10"/>
      <c r="M12" s="10"/>
      <c r="N12" s="10"/>
      <c r="O12" s="10"/>
      <c r="P12" s="10"/>
      <c r="Q12" s="10"/>
      <c r="R12" s="10"/>
      <c r="S12" s="10"/>
      <c r="T12" s="10"/>
      <c r="U12" s="10"/>
      <c r="V12" s="10"/>
      <c r="W12" s="10"/>
      <c r="X12" s="10"/>
      <c r="BA12" s="10"/>
      <c r="BB12" s="10"/>
    </row>
    <row r="13" spans="1:81" ht="15.75" x14ac:dyDescent="0.25">
      <c r="A13" s="51" t="s">
        <v>248</v>
      </c>
      <c r="B13" s="19">
        <v>314</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row>
    <row r="14" spans="1:81" ht="15.75" x14ac:dyDescent="0.25">
      <c r="A14" s="51" t="s">
        <v>249</v>
      </c>
      <c r="B14" s="28"/>
      <c r="C14" s="71" t="s">
        <v>410</v>
      </c>
      <c r="D14" s="10"/>
      <c r="E14" s="10"/>
      <c r="F14" s="10"/>
      <c r="G14" s="10"/>
      <c r="H14" s="10"/>
      <c r="I14" s="10"/>
      <c r="J14" s="10"/>
      <c r="K14" s="10"/>
      <c r="L14" s="10"/>
      <c r="O14" s="10"/>
    </row>
    <row r="15" spans="1:81" ht="15" x14ac:dyDescent="0.2">
      <c r="A15" s="51" t="s">
        <v>250</v>
      </c>
      <c r="B15" s="17">
        <v>4350</v>
      </c>
      <c r="C15" s="51"/>
      <c r="F15" s="1"/>
      <c r="G15" s="1"/>
    </row>
    <row r="16" spans="1:81" ht="15" x14ac:dyDescent="0.2">
      <c r="A16" s="51" t="s">
        <v>251</v>
      </c>
      <c r="B16" s="17">
        <v>23548</v>
      </c>
      <c r="C16" s="51"/>
      <c r="F16" s="1"/>
      <c r="G16" s="1"/>
    </row>
    <row r="17" spans="1:15" ht="15" x14ac:dyDescent="0.2">
      <c r="A17" s="51" t="s">
        <v>252</v>
      </c>
      <c r="B17" s="63">
        <f>$B$18+$B$19</f>
        <v>15635</v>
      </c>
      <c r="C17" s="51"/>
      <c r="F17" s="1"/>
      <c r="G17" s="1"/>
    </row>
    <row r="18" spans="1:15" ht="15" hidden="1" outlineLevel="2" x14ac:dyDescent="0.2">
      <c r="A18" s="49" t="s">
        <v>253</v>
      </c>
      <c r="B18" s="17">
        <v>15635</v>
      </c>
      <c r="C18" s="52"/>
      <c r="F18" s="1"/>
      <c r="G18" s="1"/>
    </row>
    <row r="19" spans="1:15" ht="15" hidden="1" outlineLevel="2" x14ac:dyDescent="0.2">
      <c r="A19" s="49" t="s">
        <v>254</v>
      </c>
      <c r="B19" s="17">
        <v>0</v>
      </c>
      <c r="C19" s="52"/>
      <c r="F19" s="1"/>
      <c r="G19" s="1"/>
    </row>
    <row r="20" spans="1:15" ht="15" collapsed="1" x14ac:dyDescent="0.2">
      <c r="A20" s="51" t="s">
        <v>255</v>
      </c>
      <c r="B20" s="17">
        <v>2002</v>
      </c>
      <c r="C20" s="51" t="s">
        <v>449</v>
      </c>
      <c r="F20" s="1"/>
      <c r="G20" s="1"/>
    </row>
    <row r="21" spans="1:15" ht="15" x14ac:dyDescent="0.2">
      <c r="A21" s="51" t="s">
        <v>256</v>
      </c>
      <c r="B21" s="17">
        <v>2019</v>
      </c>
      <c r="C21" s="51" t="s">
        <v>450</v>
      </c>
      <c r="F21" s="1"/>
      <c r="G21" s="1"/>
    </row>
    <row r="22" spans="1:15" ht="15" x14ac:dyDescent="0.2">
      <c r="A22" s="51" t="s">
        <v>257</v>
      </c>
      <c r="B22" s="17" t="s">
        <v>30</v>
      </c>
      <c r="C22" s="51"/>
      <c r="F22" s="1"/>
      <c r="G22" s="1"/>
    </row>
    <row r="23" spans="1:15" ht="32.1" customHeight="1" x14ac:dyDescent="0.2">
      <c r="A23" s="51" t="s">
        <v>258</v>
      </c>
      <c r="B23" s="17" t="s">
        <v>16</v>
      </c>
      <c r="C23" s="51" t="str">
        <f>IF(Holte!B23=Evalueringsmatrise_grunnlag!E7,"Vedlikehold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F23" s="1"/>
      <c r="G23" s="1"/>
    </row>
    <row r="24" spans="1:15" ht="15" x14ac:dyDescent="0.2">
      <c r="A24" s="51" t="s">
        <v>259</v>
      </c>
      <c r="B24" s="17" t="s">
        <v>30</v>
      </c>
      <c r="C24" s="51"/>
      <c r="F24" s="1"/>
      <c r="G24" s="1"/>
    </row>
    <row r="25" spans="1:15" ht="27" customHeight="1" x14ac:dyDescent="0.25">
      <c r="A25" s="62" t="s">
        <v>309</v>
      </c>
      <c r="B25" s="38"/>
      <c r="C25" s="39"/>
      <c r="F25" s="1"/>
      <c r="G25" s="1"/>
    </row>
    <row r="26" spans="1:15" ht="30" hidden="1" outlineLevel="2" x14ac:dyDescent="0.25">
      <c r="A26" s="49" t="s">
        <v>310</v>
      </c>
      <c r="B26" s="22">
        <f>B27*0.9</f>
        <v>324</v>
      </c>
      <c r="C26" s="52"/>
      <c r="D26" s="10"/>
      <c r="E26" s="10"/>
      <c r="F26" s="10"/>
      <c r="G26" s="10"/>
      <c r="H26" s="10"/>
      <c r="I26" s="10"/>
      <c r="J26" s="10"/>
      <c r="K26" s="10"/>
      <c r="L26" s="10"/>
      <c r="O26" s="10"/>
    </row>
    <row r="27" spans="1:15" ht="30" hidden="1" outlineLevel="2" x14ac:dyDescent="0.25">
      <c r="A27" s="49" t="s">
        <v>311</v>
      </c>
      <c r="B27" s="19">
        <v>360</v>
      </c>
      <c r="C27" s="52"/>
      <c r="D27" s="10"/>
      <c r="E27" s="10"/>
      <c r="F27" s="10"/>
      <c r="G27" s="10"/>
      <c r="H27" s="10"/>
      <c r="I27" s="10"/>
      <c r="J27" s="10"/>
      <c r="K27" s="10"/>
      <c r="L27" s="10"/>
      <c r="O27" s="10"/>
    </row>
    <row r="28" spans="1:15" ht="15" collapsed="1" x14ac:dyDescent="0.25">
      <c r="A28" s="50" t="s">
        <v>290</v>
      </c>
      <c r="B28" s="21">
        <f>B13/B27</f>
        <v>0.87222222222222223</v>
      </c>
      <c r="C28" s="51"/>
      <c r="F28" s="1"/>
      <c r="G28" s="1"/>
    </row>
    <row r="29" spans="1:15" ht="15" x14ac:dyDescent="0.2">
      <c r="A29" s="50" t="s">
        <v>263</v>
      </c>
      <c r="B29" s="67" t="s">
        <v>39</v>
      </c>
      <c r="C29" s="51"/>
      <c r="F29" s="1"/>
      <c r="G29" s="1"/>
    </row>
    <row r="30" spans="1:15" ht="30" hidden="1" outlineLevel="2" x14ac:dyDescent="0.25">
      <c r="A30" s="49" t="s">
        <v>264</v>
      </c>
      <c r="B30" s="22">
        <f>$B$17/$B$13</f>
        <v>49.79299363057325</v>
      </c>
      <c r="C30" s="52"/>
      <c r="D30" s="10"/>
      <c r="E30" s="10"/>
      <c r="F30" s="10"/>
      <c r="G30" s="10"/>
      <c r="H30" s="10"/>
      <c r="I30" s="10"/>
      <c r="J30" s="10"/>
      <c r="K30" s="10"/>
      <c r="L30" s="10"/>
      <c r="O30" s="10"/>
    </row>
    <row r="31" spans="1:15" ht="15" collapsed="1" x14ac:dyDescent="0.2">
      <c r="A31" s="50" t="s">
        <v>291</v>
      </c>
      <c r="B31" s="30" t="s">
        <v>10</v>
      </c>
      <c r="C31" s="51" t="s">
        <v>312</v>
      </c>
      <c r="F31" s="1"/>
      <c r="G31" s="1"/>
    </row>
    <row r="32" spans="1:15"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23</v>
      </c>
      <c r="C39" s="52"/>
      <c r="F39" s="1"/>
      <c r="G39" s="1"/>
    </row>
    <row r="40" spans="1:7" ht="15.75" hidden="1" outlineLevel="1" x14ac:dyDescent="0.2">
      <c r="A40" s="50" t="s">
        <v>84</v>
      </c>
      <c r="B40" s="53" t="s">
        <v>23</v>
      </c>
      <c r="C40" s="51"/>
      <c r="F40" s="1"/>
      <c r="G40" s="1"/>
    </row>
    <row r="41" spans="1:7" ht="18.75" collapsed="1" x14ac:dyDescent="0.2">
      <c r="A41" s="50" t="s">
        <v>272</v>
      </c>
      <c r="B41" s="54" t="s">
        <v>20</v>
      </c>
      <c r="C41" s="51"/>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8</v>
      </c>
      <c r="C46" s="52"/>
      <c r="F46" s="1"/>
      <c r="G46" s="1"/>
    </row>
    <row r="47" spans="1:7" ht="15" hidden="1" outlineLevel="2" x14ac:dyDescent="0.2">
      <c r="A47" s="49" t="s">
        <v>115</v>
      </c>
      <c r="B47" s="17" t="s">
        <v>8</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8</v>
      </c>
      <c r="C50" s="52"/>
      <c r="F50" s="1"/>
      <c r="G50" s="1"/>
    </row>
    <row r="51" spans="1:7" ht="15" hidden="1" outlineLevel="2" x14ac:dyDescent="0.2">
      <c r="A51" s="49" t="s">
        <v>127</v>
      </c>
      <c r="B51" s="17" t="s">
        <v>11</v>
      </c>
      <c r="C51" s="52"/>
      <c r="F51" s="1"/>
      <c r="G51" s="1"/>
    </row>
    <row r="52" spans="1:7" ht="15.75" hidden="1" outlineLevel="1" x14ac:dyDescent="0.2">
      <c r="A52" s="50" t="s">
        <v>273</v>
      </c>
      <c r="B52" s="53" t="s">
        <v>8</v>
      </c>
      <c r="C52" s="51"/>
      <c r="F52" s="1"/>
      <c r="G52" s="1"/>
    </row>
    <row r="53" spans="1:7" ht="15" hidden="1" outlineLevel="2" x14ac:dyDescent="0.2">
      <c r="A53" s="49" t="s">
        <v>132</v>
      </c>
      <c r="B53" s="17" t="s">
        <v>11</v>
      </c>
      <c r="C53" s="52"/>
      <c r="F53" s="1"/>
      <c r="G53" s="1"/>
    </row>
    <row r="54" spans="1:7" ht="15" hidden="1" outlineLevel="2" x14ac:dyDescent="0.2">
      <c r="A54" s="49" t="s">
        <v>137</v>
      </c>
      <c r="B54" s="17" t="s">
        <v>8</v>
      </c>
      <c r="C54" s="52"/>
      <c r="F54" s="1"/>
      <c r="G54" s="1"/>
    </row>
    <row r="55" spans="1:7" ht="15" hidden="1" outlineLevel="2" x14ac:dyDescent="0.2">
      <c r="A55" s="49" t="s">
        <v>142</v>
      </c>
      <c r="B55" s="17" t="s">
        <v>8</v>
      </c>
      <c r="C55" s="52"/>
      <c r="F55" s="1"/>
      <c r="G55" s="1"/>
    </row>
    <row r="56" spans="1:7" ht="15" hidden="1" outlineLevel="2" x14ac:dyDescent="0.2">
      <c r="A56" s="49" t="s">
        <v>274</v>
      </c>
      <c r="B56" s="17" t="s">
        <v>8</v>
      </c>
      <c r="C56" s="52"/>
      <c r="F56" s="1"/>
      <c r="G56" s="1"/>
    </row>
    <row r="57" spans="1:7" ht="15.75" hidden="1" outlineLevel="1" x14ac:dyDescent="0.2">
      <c r="A57" s="50" t="s">
        <v>275</v>
      </c>
      <c r="B57" s="53" t="s">
        <v>8</v>
      </c>
      <c r="C57" s="51"/>
      <c r="F57" s="1"/>
      <c r="G57" s="1"/>
    </row>
    <row r="58" spans="1:7" ht="15" hidden="1" outlineLevel="2" x14ac:dyDescent="0.2">
      <c r="A58" s="49" t="s">
        <v>276</v>
      </c>
      <c r="B58" s="17" t="s">
        <v>8</v>
      </c>
      <c r="C58" s="52"/>
      <c r="F58" s="1"/>
      <c r="G58" s="1"/>
    </row>
    <row r="59" spans="1:7" ht="15" hidden="1" outlineLevel="2" x14ac:dyDescent="0.2">
      <c r="A59" s="49" t="s">
        <v>158</v>
      </c>
      <c r="B59" s="17" t="s">
        <v>8</v>
      </c>
      <c r="C59" s="52"/>
      <c r="F59" s="1"/>
      <c r="G59" s="1"/>
    </row>
    <row r="60" spans="1:7" ht="15" hidden="1" outlineLevel="2" x14ac:dyDescent="0.2">
      <c r="A60" s="49" t="s">
        <v>163</v>
      </c>
      <c r="B60" s="17" t="s">
        <v>8</v>
      </c>
      <c r="C60" s="52"/>
      <c r="F60" s="1"/>
      <c r="G60" s="1"/>
    </row>
    <row r="61" spans="1:7" ht="15" hidden="1" outlineLevel="2" x14ac:dyDescent="0.2">
      <c r="A61" s="49" t="s">
        <v>277</v>
      </c>
      <c r="B61" s="17" t="s">
        <v>8</v>
      </c>
      <c r="C61" s="52"/>
      <c r="F61" s="1"/>
      <c r="G61" s="1"/>
    </row>
    <row r="62" spans="1:7" ht="15" hidden="1" outlineLevel="2" x14ac:dyDescent="0.2">
      <c r="A62" s="49" t="s">
        <v>278</v>
      </c>
      <c r="B62" s="17" t="s">
        <v>8</v>
      </c>
      <c r="C62" s="52"/>
      <c r="F62" s="1"/>
      <c r="G62" s="1"/>
    </row>
    <row r="63" spans="1:7" ht="15" hidden="1" outlineLevel="2" x14ac:dyDescent="0.2">
      <c r="A63" s="49" t="s">
        <v>172</v>
      </c>
      <c r="B63" s="17" t="s">
        <v>8</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11</v>
      </c>
      <c r="C66" s="51"/>
      <c r="F66" s="1"/>
      <c r="G66" s="1"/>
    </row>
    <row r="67" spans="1:7" ht="18.75" collapsed="1" x14ac:dyDescent="0.2">
      <c r="A67" s="50" t="s">
        <v>293</v>
      </c>
      <c r="B67" s="54" t="s">
        <v>8</v>
      </c>
      <c r="C67" s="51"/>
      <c r="F67" s="1"/>
      <c r="G67" s="1"/>
    </row>
    <row r="68" spans="1:7" ht="27" customHeight="1" x14ac:dyDescent="0.25">
      <c r="A68" s="62" t="s">
        <v>189</v>
      </c>
      <c r="B68" s="38"/>
      <c r="C68" s="39"/>
      <c r="F68" s="1"/>
      <c r="G68" s="1"/>
    </row>
    <row r="69" spans="1:7" ht="15.75" x14ac:dyDescent="0.2">
      <c r="A69" s="50" t="s">
        <v>280</v>
      </c>
      <c r="B69" s="53" t="s">
        <v>5</v>
      </c>
      <c r="C69" s="51"/>
      <c r="F69" s="1"/>
      <c r="G69" s="1"/>
    </row>
    <row r="70" spans="1:7" ht="15" hidden="1" outlineLevel="2" x14ac:dyDescent="0.2">
      <c r="A70" s="49" t="s">
        <v>281</v>
      </c>
      <c r="B70" s="17" t="s">
        <v>5</v>
      </c>
      <c r="C70" s="52"/>
      <c r="F70" s="1"/>
      <c r="G70" s="1"/>
    </row>
    <row r="71" spans="1:7" ht="15" hidden="1" outlineLevel="2" x14ac:dyDescent="0.2">
      <c r="A71" s="49" t="s">
        <v>200</v>
      </c>
      <c r="B71" s="17" t="s">
        <v>5</v>
      </c>
      <c r="C71" s="52"/>
      <c r="F71" s="1"/>
      <c r="G71" s="1"/>
    </row>
    <row r="72" spans="1:7" ht="15.75" collapsed="1" x14ac:dyDescent="0.2">
      <c r="A72" s="50" t="s">
        <v>205</v>
      </c>
      <c r="B72" s="53" t="s">
        <v>5</v>
      </c>
      <c r="C72" s="51"/>
      <c r="F72" s="1"/>
      <c r="G72" s="1"/>
    </row>
    <row r="73" spans="1:7" ht="15" hidden="1" outlineLevel="2" x14ac:dyDescent="0.2">
      <c r="A73" s="49" t="s">
        <v>206</v>
      </c>
      <c r="B73" s="17" t="s">
        <v>5</v>
      </c>
      <c r="C73" s="52"/>
      <c r="F73" s="1"/>
      <c r="G73" s="1"/>
    </row>
    <row r="74" spans="1:7" ht="30" hidden="1" outlineLevel="2" x14ac:dyDescent="0.2">
      <c r="A74" s="49" t="s">
        <v>211</v>
      </c>
      <c r="B74" s="17" t="s">
        <v>5</v>
      </c>
      <c r="C74" s="52"/>
      <c r="F74" s="1"/>
      <c r="G74" s="1"/>
    </row>
    <row r="75" spans="1:7" ht="15" hidden="1" outlineLevel="2" x14ac:dyDescent="0.2">
      <c r="A75" s="49" t="s">
        <v>282</v>
      </c>
      <c r="B75" s="17" t="s">
        <v>5</v>
      </c>
      <c r="C75" s="52"/>
      <c r="F75" s="1"/>
      <c r="G75" s="1"/>
    </row>
    <row r="76" spans="1:7" ht="27" customHeight="1" collapsed="1" x14ac:dyDescent="0.25">
      <c r="A76" s="62" t="s">
        <v>319</v>
      </c>
      <c r="B76" s="38"/>
      <c r="C76" s="39"/>
      <c r="F76" s="1"/>
      <c r="G76" s="1"/>
    </row>
    <row r="77" spans="1:7" ht="18.75" customHeight="1" x14ac:dyDescent="0.2">
      <c r="A77" s="50" t="s">
        <v>283</v>
      </c>
      <c r="B77" s="53" t="s">
        <v>8</v>
      </c>
      <c r="C77" s="51"/>
      <c r="F77" s="1"/>
      <c r="G77" s="1"/>
    </row>
    <row r="78" spans="1:7" ht="15" hidden="1" outlineLevel="2" x14ac:dyDescent="0.2">
      <c r="A78" s="49" t="s">
        <v>223</v>
      </c>
      <c r="B78" s="17" t="s">
        <v>8</v>
      </c>
      <c r="C78" s="52"/>
      <c r="F78" s="1"/>
      <c r="G78" s="1"/>
    </row>
    <row r="79" spans="1:7" ht="15" hidden="1" outlineLevel="2" x14ac:dyDescent="0.2">
      <c r="A79" s="49" t="s">
        <v>284</v>
      </c>
      <c r="B79" s="17" t="s">
        <v>11</v>
      </c>
      <c r="C79" s="52"/>
      <c r="F79" s="1"/>
      <c r="G79" s="1"/>
    </row>
    <row r="80" spans="1:7" ht="30" hidden="1" outlineLevel="2" x14ac:dyDescent="0.2">
      <c r="A80" s="49" t="s">
        <v>285</v>
      </c>
      <c r="B80" s="17" t="s">
        <v>8</v>
      </c>
      <c r="C80" s="52"/>
      <c r="F80" s="1"/>
      <c r="G80" s="1"/>
    </row>
    <row r="81" spans="1:7" ht="15" hidden="1" outlineLevel="2" x14ac:dyDescent="0.2">
      <c r="A81" s="49" t="s">
        <v>230</v>
      </c>
      <c r="B81" s="17" t="s">
        <v>8</v>
      </c>
      <c r="C81" s="52"/>
      <c r="F81" s="1"/>
      <c r="G81" s="1"/>
    </row>
    <row r="82" spans="1:7" ht="15" hidden="1" outlineLevel="2" x14ac:dyDescent="0.2">
      <c r="A82" s="49" t="s">
        <v>231</v>
      </c>
      <c r="B82" s="17" t="s">
        <v>8</v>
      </c>
      <c r="C82" s="52"/>
      <c r="F82" s="1"/>
      <c r="G82" s="1"/>
    </row>
    <row r="83" spans="1:7" ht="15" hidden="1" outlineLevel="2" x14ac:dyDescent="0.2">
      <c r="A83" s="49" t="s">
        <v>232</v>
      </c>
      <c r="B83" s="17" t="s">
        <v>8</v>
      </c>
      <c r="C83" s="52"/>
      <c r="F83" s="1"/>
      <c r="G83" s="1"/>
    </row>
    <row r="84" spans="1:7" ht="15" hidden="1" outlineLevel="2" x14ac:dyDescent="0.2">
      <c r="A84" s="49" t="s">
        <v>233</v>
      </c>
      <c r="B84" s="17" t="s">
        <v>8</v>
      </c>
      <c r="C84" s="52"/>
      <c r="F84" s="1"/>
      <c r="G84" s="1"/>
    </row>
    <row r="85" spans="1:7" ht="15.75" collapsed="1" x14ac:dyDescent="0.2">
      <c r="A85" s="50" t="s">
        <v>235</v>
      </c>
      <c r="B85" s="53" t="s">
        <v>8</v>
      </c>
      <c r="C85" s="51"/>
      <c r="F85" s="1"/>
      <c r="G85" s="1"/>
    </row>
    <row r="86" spans="1:7" ht="15" hidden="1" outlineLevel="2" x14ac:dyDescent="0.2">
      <c r="A86" s="49" t="s">
        <v>240</v>
      </c>
      <c r="B86" s="17" t="s">
        <v>8</v>
      </c>
      <c r="C86" s="52"/>
      <c r="F86" s="1"/>
      <c r="G86" s="1"/>
    </row>
    <row r="87" spans="1:7" ht="30" hidden="1" outlineLevel="2" x14ac:dyDescent="0.2">
      <c r="A87" s="49" t="s">
        <v>241</v>
      </c>
      <c r="B87" s="17" t="s">
        <v>8</v>
      </c>
      <c r="C87" s="52"/>
      <c r="F87" s="1"/>
      <c r="G87" s="1"/>
    </row>
    <row r="88" spans="1:7" ht="15" hidden="1" outlineLevel="2" x14ac:dyDescent="0.2">
      <c r="A88" s="49" t="s">
        <v>242</v>
      </c>
      <c r="B88" s="17" t="s">
        <v>8</v>
      </c>
      <c r="C88" s="52"/>
      <c r="F88" s="1"/>
      <c r="G88" s="1"/>
    </row>
    <row r="89" spans="1:7" ht="15" hidden="1" outlineLevel="2" x14ac:dyDescent="0.2">
      <c r="A89" s="49" t="s">
        <v>243</v>
      </c>
      <c r="B89" s="17" t="s">
        <v>8</v>
      </c>
      <c r="C89" s="52"/>
      <c r="F89" s="1"/>
      <c r="G89" s="1"/>
    </row>
    <row r="90" spans="1:7" ht="15" hidden="1" outlineLevel="2" x14ac:dyDescent="0.2">
      <c r="A90" s="49" t="s">
        <v>244</v>
      </c>
      <c r="B90" s="17" t="s">
        <v>5</v>
      </c>
      <c r="C90" s="52"/>
      <c r="F90" s="1"/>
      <c r="G90" s="1"/>
    </row>
    <row r="91" spans="1:7" ht="12.75" customHeight="1" collapsed="1" x14ac:dyDescent="0.2"/>
  </sheetData>
  <sheetProtection formatColumns="0" formatRows="0" insertHyperlinks="0" selectLockedCells="1"/>
  <dataConsolidate/>
  <conditionalFormatting sqref="B21:B24 B43:B67 B69:B75 B77:B90">
    <cfRule type="containsText" dxfId="1983" priority="73" operator="containsText" text="TG0">
      <formula>NOT(ISERROR(SEARCH("TG0",B21)))</formula>
    </cfRule>
    <cfRule type="containsText" dxfId="1982" priority="72" operator="containsText" text="TG1">
      <formula>NOT(ISERROR(SEARCH("TG1",B21)))</formula>
    </cfRule>
    <cfRule type="containsText" dxfId="1981" priority="71" operator="containsText" text="TG2">
      <formula>NOT(ISERROR(SEARCH("TG2",B21)))</formula>
    </cfRule>
    <cfRule type="containsText" dxfId="1980" priority="70" operator="containsText" text="TG3">
      <formula>NOT(ISERROR(SEARCH("TG3",B21)))</formula>
    </cfRule>
  </conditionalFormatting>
  <conditionalFormatting sqref="B22 B24">
    <cfRule type="containsText" dxfId="1979" priority="69" operator="containsText" text="Ja">
      <formula>NOT(ISERROR(SEARCH("Ja",B22)))</formula>
    </cfRule>
  </conditionalFormatting>
  <conditionalFormatting sqref="B22">
    <cfRule type="containsText" dxfId="1978" priority="68" operator="containsText" text="ja">
      <formula>NOT(ISERROR(SEARCH("ja",B22)))</formula>
    </cfRule>
  </conditionalFormatting>
  <conditionalFormatting sqref="B28">
    <cfRule type="cellIs" dxfId="1977" priority="78" operator="lessThan">
      <formula>0.79</formula>
    </cfRule>
    <cfRule type="cellIs" dxfId="1976" priority="79" operator="greaterThan">
      <formula>0.9</formula>
    </cfRule>
    <cfRule type="cellIs" dxfId="1975" priority="80" operator="greaterThan">
      <formula>0.79</formula>
    </cfRule>
  </conditionalFormatting>
  <conditionalFormatting sqref="B29">
    <cfRule type="containsText" dxfId="1974" priority="20" operator="containsText" text="For lite">
      <formula>NOT(ISERROR(SEARCH("For lite",B29)))</formula>
    </cfRule>
    <cfRule type="containsText" dxfId="1973" priority="21" operator="containsText" text="Mangelfull">
      <formula>NOT(ISERROR(SEARCH("Mangelfull",B29)))</formula>
    </cfRule>
    <cfRule type="containsText" dxfId="1972" priority="22" operator="containsText" text="Tilstrekkelig">
      <formula>NOT(ISERROR(SEARCH("Tilstrekkelig",B29)))</formula>
    </cfRule>
    <cfRule type="containsText" dxfId="1971" priority="23" operator="containsText" text="God">
      <formula>NOT(ISERROR(SEARCH("God",B29)))</formula>
    </cfRule>
  </conditionalFormatting>
  <conditionalFormatting sqref="B33:B41 B77:B90">
    <cfRule type="containsText" dxfId="1970" priority="77" operator="containsText" text="EG0">
      <formula>NOT(ISERROR(SEARCH("EG0",B33)))</formula>
    </cfRule>
    <cfRule type="containsText" dxfId="1969" priority="76" operator="containsText" text="EG1">
      <formula>NOT(ISERROR(SEARCH("EG1",B33)))</formula>
    </cfRule>
    <cfRule type="containsText" dxfId="1968" priority="75" operator="containsText" text="EG2">
      <formula>NOT(ISERROR(SEARCH("EG2",B33)))</formula>
    </cfRule>
  </conditionalFormatting>
  <conditionalFormatting sqref="B77:B90 B33:B41">
    <cfRule type="containsText" dxfId="1967" priority="74" operator="containsText" text="EG3">
      <formula>NOT(ISERROR(SEARCH("EG3",B33)))</formula>
    </cfRule>
  </conditionalFormatting>
  <conditionalFormatting sqref="L2">
    <cfRule type="containsText" dxfId="1966" priority="63" operator="containsText" text="TG0">
      <formula>NOT(ISERROR(SEARCH("TG0",L2)))</formula>
    </cfRule>
    <cfRule type="containsText" dxfId="1965" priority="62" operator="containsText" text="TG0">
      <formula>NOT(ISERROR(SEARCH("TG0",L2)))</formula>
    </cfRule>
    <cfRule type="containsText" dxfId="1964" priority="61" operator="containsText" text="TG1">
      <formula>NOT(ISERROR(SEARCH("TG1",L2)))</formula>
    </cfRule>
    <cfRule type="containsText" dxfId="1963" priority="59" operator="containsText" text="TG3">
      <formula>NOT(ISERROR(SEARCH("TG3",L2)))</formula>
    </cfRule>
    <cfRule type="containsText" dxfId="1962" priority="60" operator="containsText" text="TG2">
      <formula>NOT(ISERROR(SEARCH("TG2",L2)))</formula>
    </cfRule>
    <cfRule type="containsText" dxfId="1961" priority="58" operator="containsText" text="Ja">
      <formula>NOT(ISERROR(SEARCH("Ja",L2)))</formula>
    </cfRule>
    <cfRule type="containsText" dxfId="1960" priority="57" operator="containsText" text="ja">
      <formula>NOT(ISERROR(SEARCH("ja",L2)))</formula>
    </cfRule>
  </conditionalFormatting>
  <conditionalFormatting sqref="M2 O2:P2">
    <cfRule type="containsText" dxfId="1959" priority="81" operator="containsText" text="EG3">
      <formula>NOT(ISERROR(SEARCH("EG3",M2)))</formula>
    </cfRule>
    <cfRule type="containsText" dxfId="1958" priority="82" operator="containsText" text="EG2">
      <formula>NOT(ISERROR(SEARCH("EG2",M2)))</formula>
    </cfRule>
    <cfRule type="containsText" dxfId="1957" priority="83" operator="containsText" text="EG1">
      <formula>NOT(ISERROR(SEARCH("EG1",M2)))</formula>
    </cfRule>
    <cfRule type="containsText" dxfId="1956" priority="84" operator="containsText" text="EG0">
      <formula>NOT(ISERROR(SEARCH("EG0",M2)))</formula>
    </cfRule>
  </conditionalFormatting>
  <conditionalFormatting sqref="N2">
    <cfRule type="containsText" dxfId="1955" priority="51" operator="containsText" text="Ja">
      <formula>NOT(ISERROR(SEARCH("Ja",N2)))</formula>
    </cfRule>
    <cfRule type="containsText" dxfId="1954" priority="52" operator="containsText" text="TG3">
      <formula>NOT(ISERROR(SEARCH("TG3",N2)))</formula>
    </cfRule>
    <cfRule type="containsText" dxfId="1953" priority="53" operator="containsText" text="TG2">
      <formula>NOT(ISERROR(SEARCH("TG2",N2)))</formula>
    </cfRule>
    <cfRule type="containsText" dxfId="1952" priority="54" operator="containsText" text="TG1">
      <formula>NOT(ISERROR(SEARCH("TG1",N2)))</formula>
    </cfRule>
    <cfRule type="containsText" dxfId="1951" priority="55" operator="containsText" text="TG0">
      <formula>NOT(ISERROR(SEARCH("TG0",N2)))</formula>
    </cfRule>
    <cfRule type="containsText" dxfId="1950" priority="56" operator="containsText" text="TG0">
      <formula>NOT(ISERROR(SEARCH("TG0",N2)))</formula>
    </cfRule>
  </conditionalFormatting>
  <conditionalFormatting sqref="Q2">
    <cfRule type="cellIs" dxfId="1949" priority="45" operator="greaterThan">
      <formula>0.79</formula>
    </cfRule>
    <cfRule type="cellIs" dxfId="1948" priority="44" operator="greaterThan">
      <formula>0.9</formula>
    </cfRule>
    <cfRule type="cellIs" dxfId="1947" priority="43" operator="lessThan">
      <formula>0.79</formula>
    </cfRule>
  </conditionalFormatting>
  <conditionalFormatting sqref="R2">
    <cfRule type="containsText" dxfId="1946" priority="39" operator="containsText" text="For lite">
      <formula>NOT(ISERROR(SEARCH("For lite",R2)))</formula>
    </cfRule>
    <cfRule type="containsText" dxfId="1945" priority="42" operator="containsText" text="God">
      <formula>NOT(ISERROR(SEARCH("God",R2)))</formula>
    </cfRule>
    <cfRule type="containsText" dxfId="1944" priority="41" operator="containsText" text="Tilstrekkelig">
      <formula>NOT(ISERROR(SEARCH("Tilstrekkelig",R2)))</formula>
    </cfRule>
    <cfRule type="containsText" dxfId="1943" priority="40" operator="containsText" text="Mangelfull">
      <formula>NOT(ISERROR(SEARCH("Mangelfull",R2)))</formula>
    </cfRule>
  </conditionalFormatting>
  <conditionalFormatting sqref="U2:AC2">
    <cfRule type="containsText" dxfId="1942" priority="37" operator="containsText" text="EG0">
      <formula>NOT(ISERROR(SEARCH("EG0",U2)))</formula>
    </cfRule>
    <cfRule type="containsText" dxfId="1941" priority="36" operator="containsText" text="EG1">
      <formula>NOT(ISERROR(SEARCH("EG1",U2)))</formula>
    </cfRule>
    <cfRule type="containsText" dxfId="1940" priority="34" operator="containsText" text="EG3">
      <formula>NOT(ISERROR(SEARCH("EG3",U2)))</formula>
    </cfRule>
    <cfRule type="containsText" dxfId="1939" priority="35" operator="containsText" text="EG2">
      <formula>NOT(ISERROR(SEARCH("EG2",U2)))</formula>
    </cfRule>
  </conditionalFormatting>
  <conditionalFormatting sqref="AD2:CB2">
    <cfRule type="containsText" dxfId="1938" priority="10" operator="containsText" text="TG0">
      <formula>NOT(ISERROR(SEARCH("TG0",AD2)))</formula>
    </cfRule>
    <cfRule type="containsText" dxfId="1937" priority="9" operator="containsText" text="TG1">
      <formula>NOT(ISERROR(SEARCH("TG1",AD2)))</formula>
    </cfRule>
    <cfRule type="containsText" dxfId="1936" priority="8" operator="containsText" text="TG2">
      <formula>NOT(ISERROR(SEARCH("TG2",AD2)))</formula>
    </cfRule>
    <cfRule type="containsText" dxfId="1935" priority="7" operator="containsText" text="TG3">
      <formula>NOT(ISERROR(SEARCH("TG3",AD2)))</formula>
    </cfRule>
  </conditionalFormatting>
  <conditionalFormatting sqref="BX2:CB2">
    <cfRule type="containsText" dxfId="1934" priority="5" operator="containsText" text="ja">
      <formula>NOT(ISERROR(SEARCH("ja",BX2)))</formula>
    </cfRule>
    <cfRule type="containsText" dxfId="1933" priority="6" operator="containsText" text="Ja">
      <formula>NOT(ISERROR(SEARCH("Ja",BX2)))</formula>
    </cfRule>
  </conditionalFormatting>
  <hyperlinks>
    <hyperlink ref="C14" r:id="rId1" xr:uid="{2172C5D8-13A4-41FD-9F53-7580A1616131}"/>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D7B8F9B1-362A-47FE-A59F-35DC06612272}">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60597496-198D-42A9-BD9D-5B5E7204899B}">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E5269D08-EEE0-4B23-9E2F-B1313209FCA6}">
          <x14:formula1>
            <xm:f>Evalueringsmatrise_grunnlag!$A$2:$A$6</xm:f>
          </x14:formula1>
          <xm:sqref>B43:B67 B69:B75 B77:B90</xm:sqref>
        </x14:dataValidation>
        <x14:dataValidation type="list" allowBlank="1" showInputMessage="1" showErrorMessage="1" xr:uid="{FA3281D1-C8B4-42B3-B5B9-3839EAC3A8BF}">
          <x14:formula1>
            <xm:f>Evalueringsmatrise_grunnlag!$A$27:$A$28</xm:f>
          </x14:formula1>
          <xm:sqref>B24 B68 B76</xm:sqref>
        </x14:dataValidation>
        <x14:dataValidation type="list" allowBlank="1" showInputMessage="1" showErrorMessage="1" xr:uid="{1371ED37-8D22-487E-9F90-D737169AE76B}">
          <x14:formula1>
            <xm:f>Evalueringsmatrise_grunnlag!$A$9:$A$13</xm:f>
          </x14:formula1>
          <xm:sqref>B33:B41 B77:B90</xm:sqref>
        </x14:dataValidation>
        <x14:dataValidation type="list" allowBlank="1" showInputMessage="1" showErrorMessage="1" xr:uid="{2449C437-79F3-4E44-B1CB-E0D9C16EC61C}">
          <x14:formula1>
            <xm:f>Evalueringsmatrise_grunnlag!$A$21:$A$24</xm:f>
          </x14:formula1>
          <xm:sqref>B29</xm:sqref>
        </x14:dataValidation>
        <x14:dataValidation type="list" allowBlank="1" showInputMessage="1" showErrorMessage="1" xr:uid="{843959E8-EE41-4E1D-BCAB-97F4ECC22C53}">
          <x14:formula1>
            <xm:f>Evalueringsmatrise_grunnlag!$E$7:$E$10</xm:f>
          </x14:formula1>
          <xm:sqref>B23</xm:sqref>
        </x14:dataValidation>
        <x14:dataValidation type="list" allowBlank="1" showInputMessage="1" showErrorMessage="1" xr:uid="{4C2837B5-4DEE-48E7-9085-39073507DA87}">
          <x14:formula1>
            <xm:f>Evalueringsmatrise_grunnlag!$E$2:$E$4</xm:f>
          </x14:formula1>
          <xm:sqref>B31</xm:sqref>
        </x14:dataValidation>
        <x14:dataValidation type="list" allowBlank="1" showInputMessage="1" showErrorMessage="1" xr:uid="{34CB0844-248E-408E-85D5-43501C50F99A}">
          <x14:formula1>
            <xm:f>Evalueringsmatrise_grunnlag!$E$13:$E$17</xm:f>
          </x14:formula1>
          <xm:sqref>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DAF46-A053-4875-9C36-80B7A08DC2B3}">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Hånes_Brattbakken!A11</f>
        <v>Hånes skole Brattbakken</v>
      </c>
      <c r="B2" s="65" t="str">
        <f>$B$12</f>
        <v>4.-7. trinn</v>
      </c>
      <c r="C2" s="22">
        <f>$B$13</f>
        <v>282</v>
      </c>
      <c r="D2" s="22">
        <f>$B$14</f>
        <v>0</v>
      </c>
      <c r="E2" s="22">
        <f>$B$15</f>
        <v>4001</v>
      </c>
      <c r="F2" s="66">
        <f>$B$16</f>
        <v>20992</v>
      </c>
      <c r="G2" s="66">
        <f>$B$17</f>
        <v>17850</v>
      </c>
      <c r="H2" s="66">
        <f>$B$18</f>
        <v>17850</v>
      </c>
      <c r="I2" s="66">
        <f>$B$19</f>
        <v>0</v>
      </c>
      <c r="J2" s="66">
        <f>$B$20</f>
        <v>1978</v>
      </c>
      <c r="K2" s="22">
        <f>$B$21</f>
        <v>1998</v>
      </c>
      <c r="L2" s="32" t="str">
        <f>$B$22</f>
        <v>TG1</v>
      </c>
      <c r="M2" s="32" t="str">
        <f>$B$23</f>
        <v>B</v>
      </c>
      <c r="N2" s="32" t="str">
        <f>$B$24</f>
        <v xml:space="preserve">Ja </v>
      </c>
      <c r="O2" s="33">
        <f>$B$26</f>
        <v>308.7</v>
      </c>
      <c r="P2" s="32">
        <f>$B$27</f>
        <v>343</v>
      </c>
      <c r="Q2" s="21">
        <f>$B$28</f>
        <v>0.82215743440233235</v>
      </c>
      <c r="R2" s="61" t="str">
        <f>$B$29</f>
        <v>God</v>
      </c>
      <c r="S2" s="22">
        <f>$B$30</f>
        <v>63.297872340425535</v>
      </c>
      <c r="T2" s="32" t="str">
        <f>$B$31</f>
        <v>↑</v>
      </c>
      <c r="U2" s="17" t="str">
        <f>$B$33</f>
        <v>EG2</v>
      </c>
      <c r="V2" s="17" t="str">
        <f>$B$34</f>
        <v>EG2</v>
      </c>
      <c r="W2" s="17" t="str">
        <f>$B$35</f>
        <v>EG2</v>
      </c>
      <c r="X2" s="17" t="str">
        <f>$B$36</f>
        <v>EG2</v>
      </c>
      <c r="Y2" s="17" t="str">
        <f>$B$37</f>
        <v>EG2</v>
      </c>
      <c r="Z2" s="17" t="str">
        <f>$B$38</f>
        <v>EG2</v>
      </c>
      <c r="AA2" s="17" t="str">
        <f>$B$39</f>
        <v>EG2</v>
      </c>
      <c r="AB2" s="17" t="str">
        <f>$B$40</f>
        <v>EG2</v>
      </c>
      <c r="AC2" s="17" t="str">
        <f>$B$41</f>
        <v>EG2</v>
      </c>
      <c r="AD2" s="17" t="str">
        <f>$B$43</f>
        <v>TG2</v>
      </c>
      <c r="AE2" s="17" t="str">
        <f>$B$44</f>
        <v>TG2</v>
      </c>
      <c r="AF2" s="17" t="str">
        <f>$B$45</f>
        <v>TG3</v>
      </c>
      <c r="AG2" s="17" t="str">
        <f>$B$46</f>
        <v>TG2</v>
      </c>
      <c r="AH2" s="17" t="str">
        <f>$B$47</f>
        <v>TG3</v>
      </c>
      <c r="AI2" s="17" t="str">
        <f>$B$48</f>
        <v>TG2</v>
      </c>
      <c r="AJ2" s="17" t="str">
        <f>$B$49</f>
        <v>TG3</v>
      </c>
      <c r="AK2" s="17" t="str">
        <f>$B$50</f>
        <v>TG2</v>
      </c>
      <c r="AL2" s="17" t="str">
        <f>$B$51</f>
        <v>TG2</v>
      </c>
      <c r="AM2" s="17" t="str">
        <f>$B$52</f>
        <v>TG3</v>
      </c>
      <c r="AN2" s="17" t="str">
        <f>$B$53</f>
        <v>TG3</v>
      </c>
      <c r="AO2" s="17" t="str">
        <f>$B$54</f>
        <v>-</v>
      </c>
      <c r="AP2" s="17" t="str">
        <f>$B$55</f>
        <v>-</v>
      </c>
      <c r="AQ2" s="17" t="str">
        <f>$B$56</f>
        <v>TG2</v>
      </c>
      <c r="AR2" s="17" t="str">
        <f>$B$57</f>
        <v>TG2</v>
      </c>
      <c r="AS2" s="17" t="str">
        <f>$B$58</f>
        <v>TG2</v>
      </c>
      <c r="AT2" s="17" t="str">
        <f>$B$59</f>
        <v>TG2</v>
      </c>
      <c r="AU2" s="17" t="str">
        <f>$B$60</f>
        <v>TG2</v>
      </c>
      <c r="AV2" s="17" t="str">
        <f>$B$61</f>
        <v>TG1</v>
      </c>
      <c r="AW2" s="17" t="str">
        <f>$B$62</f>
        <v>TG2</v>
      </c>
      <c r="AX2" s="17" t="str">
        <f>$B$63</f>
        <v>TG2</v>
      </c>
      <c r="AY2" s="17" t="str">
        <f>$B$64</f>
        <v>TG2</v>
      </c>
      <c r="AZ2" s="17" t="str">
        <f>$B$65</f>
        <v>TG2</v>
      </c>
      <c r="BA2" s="17" t="str">
        <f>$B$66</f>
        <v>TG2</v>
      </c>
      <c r="BB2" s="17" t="str">
        <f>$B$67</f>
        <v>TG2</v>
      </c>
      <c r="BC2" s="17" t="str">
        <f>$B$69</f>
        <v>TG3</v>
      </c>
      <c r="BD2" s="17" t="str">
        <f>$B$70</f>
        <v>TG3</v>
      </c>
      <c r="BE2" s="17" t="str">
        <f>$B$71</f>
        <v>TG3</v>
      </c>
      <c r="BF2" s="17" t="str">
        <f>$B$72</f>
        <v>TG2</v>
      </c>
      <c r="BG2" s="17" t="str">
        <f>$B$73</f>
        <v>TG2</v>
      </c>
      <c r="BH2" s="17" t="str">
        <f>$B$74</f>
        <v>TG2</v>
      </c>
      <c r="BI2" s="17" t="str">
        <f>$B$75</f>
        <v>TG2</v>
      </c>
      <c r="BJ2" s="17" t="str">
        <f>$B$77</f>
        <v>TG2</v>
      </c>
      <c r="BK2" s="17" t="str">
        <f>$B$78</f>
        <v>TG1</v>
      </c>
      <c r="BL2" s="17" t="str">
        <f>$B$79</f>
        <v>TG3</v>
      </c>
      <c r="BM2" s="17" t="str">
        <f>$B$80</f>
        <v>TG1</v>
      </c>
      <c r="BN2" s="17" t="str">
        <f>$B$81</f>
        <v>TG3</v>
      </c>
      <c r="BO2" s="17" t="str">
        <f>$B$82</f>
        <v>TG3</v>
      </c>
      <c r="BP2" s="17" t="str">
        <f>$B$83</f>
        <v>TG1</v>
      </c>
      <c r="BQ2" s="17" t="str">
        <f>$B$84</f>
        <v>TG2</v>
      </c>
      <c r="BR2" s="17" t="str">
        <f>$B$85</f>
        <v>TG3</v>
      </c>
      <c r="BS2" s="17" t="str">
        <f>$B$86</f>
        <v>TG2</v>
      </c>
      <c r="BT2" s="17" t="str">
        <f>$B$87</f>
        <v>TG3</v>
      </c>
      <c r="BU2" s="17" t="str">
        <f>$B$88</f>
        <v>TG3</v>
      </c>
      <c r="BV2" s="17" t="str">
        <f>$B$89</f>
        <v>TG3</v>
      </c>
      <c r="BW2" s="17" t="str">
        <f>$B$90</f>
        <v>TG3</v>
      </c>
      <c r="BX2" s="17" t="e">
        <f>#REF!</f>
        <v>#REF!</v>
      </c>
      <c r="BY2" s="17" t="e">
        <f>#REF!</f>
        <v>#REF!</v>
      </c>
      <c r="BZ2" s="17" t="e">
        <f>#REF!</f>
        <v>#REF!</v>
      </c>
      <c r="CA2" s="17" t="e">
        <f>#REF!</f>
        <v>#REF!</v>
      </c>
      <c r="CB2" s="17" t="e">
        <f>#REF!</f>
        <v>#REF!</v>
      </c>
      <c r="CC2" s="97">
        <f>E48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451</v>
      </c>
      <c r="B11" s="9" t="s">
        <v>303</v>
      </c>
      <c r="C11" s="9" t="s">
        <v>304</v>
      </c>
      <c r="AW11" s="1"/>
      <c r="AX11" s="1"/>
    </row>
    <row r="12" spans="1:81" ht="15.75" x14ac:dyDescent="0.25">
      <c r="A12" s="51" t="s">
        <v>247</v>
      </c>
      <c r="B12" s="34" t="s">
        <v>452</v>
      </c>
      <c r="C12" s="51"/>
      <c r="D12" s="18"/>
      <c r="E12" s="10"/>
      <c r="F12" s="10"/>
      <c r="G12" s="10"/>
      <c r="H12" s="10"/>
      <c r="I12" s="10"/>
      <c r="J12" s="10"/>
      <c r="K12" s="10"/>
      <c r="L12" s="10"/>
      <c r="M12" s="10"/>
      <c r="N12" s="10"/>
      <c r="O12" s="10"/>
      <c r="P12" s="10"/>
      <c r="Q12" s="10"/>
      <c r="R12" s="10"/>
      <c r="S12" s="10"/>
      <c r="T12" s="10"/>
      <c r="U12" s="10"/>
      <c r="V12" s="10"/>
      <c r="W12" s="10"/>
      <c r="X12" s="10"/>
      <c r="Y12" s="10"/>
      <c r="Z12" s="10"/>
      <c r="AA12" s="10"/>
      <c r="BD12" s="10"/>
      <c r="BE12" s="10"/>
    </row>
    <row r="13" spans="1:81" ht="15.75" x14ac:dyDescent="0.25">
      <c r="A13" s="51" t="s">
        <v>248</v>
      </c>
      <c r="B13" s="19">
        <v>282</v>
      </c>
      <c r="C13" s="51"/>
      <c r="D13" s="18"/>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81" ht="15.75" x14ac:dyDescent="0.25">
      <c r="A14" s="51" t="s">
        <v>249</v>
      </c>
      <c r="B14" s="28"/>
      <c r="C14" s="71" t="s">
        <v>410</v>
      </c>
      <c r="D14" s="18"/>
      <c r="E14" s="10"/>
      <c r="F14" s="10"/>
      <c r="G14" s="10"/>
      <c r="H14" s="10"/>
      <c r="I14" s="10"/>
      <c r="J14" s="10"/>
      <c r="K14" s="10"/>
      <c r="L14" s="10"/>
      <c r="M14" s="10"/>
      <c r="N14" s="10"/>
      <c r="O14" s="10"/>
      <c r="R14" s="10"/>
    </row>
    <row r="15" spans="1:81" ht="15" x14ac:dyDescent="0.2">
      <c r="A15" s="51" t="s">
        <v>250</v>
      </c>
      <c r="B15" s="17">
        <v>4001</v>
      </c>
      <c r="C15" s="51"/>
      <c r="D15" s="18"/>
      <c r="F15" s="1"/>
      <c r="G15" s="1"/>
    </row>
    <row r="16" spans="1:81" ht="15" x14ac:dyDescent="0.2">
      <c r="A16" s="51" t="s">
        <v>251</v>
      </c>
      <c r="B16" s="17">
        <v>20992</v>
      </c>
      <c r="C16" s="51"/>
      <c r="D16" s="18"/>
      <c r="F16" s="1"/>
      <c r="G16" s="1"/>
    </row>
    <row r="17" spans="1:18" ht="15" x14ac:dyDescent="0.2">
      <c r="A17" s="51" t="s">
        <v>252</v>
      </c>
      <c r="B17" s="63">
        <f>$B$18+$B$19</f>
        <v>17850</v>
      </c>
      <c r="C17" s="51"/>
      <c r="D17" s="18"/>
      <c r="F17" s="1"/>
      <c r="G17" s="1"/>
    </row>
    <row r="18" spans="1:18" ht="15" hidden="1" outlineLevel="2" x14ac:dyDescent="0.2">
      <c r="A18" s="49" t="s">
        <v>253</v>
      </c>
      <c r="B18" s="17">
        <v>17850</v>
      </c>
      <c r="C18" s="52"/>
      <c r="D18" s="18"/>
      <c r="F18" s="1"/>
      <c r="G18" s="1"/>
    </row>
    <row r="19" spans="1:18" ht="15" hidden="1" outlineLevel="2" x14ac:dyDescent="0.2">
      <c r="A19" s="49" t="s">
        <v>254</v>
      </c>
      <c r="B19" s="17">
        <v>0</v>
      </c>
      <c r="C19" s="52"/>
      <c r="D19" s="18"/>
      <c r="F19" s="1"/>
      <c r="G19" s="1"/>
    </row>
    <row r="20" spans="1:18" ht="15" collapsed="1" x14ac:dyDescent="0.2">
      <c r="A20" s="51" t="s">
        <v>255</v>
      </c>
      <c r="B20" s="17">
        <v>1978</v>
      </c>
      <c r="C20" s="51" t="s">
        <v>453</v>
      </c>
      <c r="D20" s="18"/>
      <c r="F20" s="1"/>
      <c r="G20" s="1"/>
    </row>
    <row r="21" spans="1:18" ht="15" x14ac:dyDescent="0.2">
      <c r="A21" s="51" t="s">
        <v>256</v>
      </c>
      <c r="B21" s="17">
        <v>1998</v>
      </c>
      <c r="C21" s="51" t="s">
        <v>454</v>
      </c>
      <c r="D21" s="18"/>
      <c r="F21" s="1"/>
      <c r="G21" s="1"/>
    </row>
    <row r="22" spans="1:18" ht="15" x14ac:dyDescent="0.2">
      <c r="A22" s="51" t="s">
        <v>257</v>
      </c>
      <c r="B22" s="17" t="s">
        <v>8</v>
      </c>
      <c r="C22" s="51" t="s">
        <v>455</v>
      </c>
      <c r="D22" s="18"/>
      <c r="F22" s="1"/>
      <c r="G22" s="1"/>
    </row>
    <row r="23" spans="1:18" ht="32.1" customHeight="1" x14ac:dyDescent="0.2">
      <c r="A23" s="51" t="s">
        <v>258</v>
      </c>
      <c r="B23" s="17" t="s">
        <v>18</v>
      </c>
      <c r="C23" s="51" t="str">
        <f>IF(Hånes_Brattbakken!B23=Evalueringsmatrise_grunnlag!E7,"Vedlikehold og utskifting ved A-bygg er allerede finansiert ifm. vedlikeholdsstrategien og midler er allokert hos Eiendom."," ")</f>
        <v xml:space="preserve"> </v>
      </c>
      <c r="D23" s="18"/>
      <c r="F23" s="1"/>
      <c r="G23" s="1"/>
    </row>
    <row r="24" spans="1:18" ht="30" x14ac:dyDescent="0.2">
      <c r="A24" s="51" t="s">
        <v>259</v>
      </c>
      <c r="B24" s="17" t="s">
        <v>46</v>
      </c>
      <c r="C24" s="51" t="s">
        <v>456</v>
      </c>
      <c r="D24" s="18"/>
      <c r="F24" s="1"/>
      <c r="G24" s="1"/>
    </row>
    <row r="25" spans="1:18" ht="27" customHeight="1" x14ac:dyDescent="0.25">
      <c r="A25" s="62" t="s">
        <v>309</v>
      </c>
      <c r="B25" s="38"/>
      <c r="C25" s="39"/>
      <c r="F25" s="1"/>
      <c r="G25" s="1"/>
    </row>
    <row r="26" spans="1:18" ht="30" hidden="1" outlineLevel="2" x14ac:dyDescent="0.25">
      <c r="A26" s="49" t="s">
        <v>310</v>
      </c>
      <c r="B26" s="22">
        <f>B27*0.9</f>
        <v>308.7</v>
      </c>
      <c r="C26" s="52"/>
      <c r="D26" s="18"/>
      <c r="E26" s="10"/>
      <c r="F26" s="10"/>
      <c r="G26" s="10"/>
      <c r="H26" s="10"/>
      <c r="I26" s="10"/>
      <c r="J26" s="10"/>
      <c r="K26" s="10"/>
      <c r="L26" s="10"/>
      <c r="M26" s="10"/>
      <c r="N26" s="10"/>
      <c r="O26" s="10"/>
      <c r="R26" s="10"/>
    </row>
    <row r="27" spans="1:18" ht="30" hidden="1" outlineLevel="2" x14ac:dyDescent="0.25">
      <c r="A27" s="49" t="s">
        <v>311</v>
      </c>
      <c r="B27" s="19">
        <v>343</v>
      </c>
      <c r="C27" s="52"/>
      <c r="D27" s="18"/>
      <c r="E27" s="10"/>
      <c r="F27" s="10"/>
      <c r="G27" s="10"/>
      <c r="H27" s="10"/>
      <c r="I27" s="10"/>
      <c r="J27" s="10"/>
      <c r="K27" s="10"/>
      <c r="L27" s="10"/>
      <c r="M27" s="10"/>
      <c r="N27" s="10"/>
      <c r="O27" s="10"/>
      <c r="R27" s="10"/>
    </row>
    <row r="28" spans="1:18" ht="15" collapsed="1" x14ac:dyDescent="0.25">
      <c r="A28" s="50" t="s">
        <v>290</v>
      </c>
      <c r="B28" s="21">
        <f>B13/B27</f>
        <v>0.82215743440233235</v>
      </c>
      <c r="C28" s="51"/>
      <c r="D28" s="18"/>
      <c r="F28" s="1"/>
      <c r="G28" s="1"/>
    </row>
    <row r="29" spans="1:18" ht="15" x14ac:dyDescent="0.2">
      <c r="A29" s="50" t="s">
        <v>263</v>
      </c>
      <c r="B29" s="67" t="s">
        <v>39</v>
      </c>
      <c r="C29" s="51"/>
      <c r="D29" s="18"/>
      <c r="F29" s="1"/>
      <c r="G29" s="1"/>
    </row>
    <row r="30" spans="1:18" ht="30" hidden="1" outlineLevel="2" x14ac:dyDescent="0.25">
      <c r="A30" s="49" t="s">
        <v>264</v>
      </c>
      <c r="B30" s="22">
        <f>$B$17/$B$13</f>
        <v>63.297872340425535</v>
      </c>
      <c r="C30" s="52"/>
      <c r="D30" s="18"/>
      <c r="E30" s="10"/>
      <c r="F30" s="10"/>
      <c r="G30" s="10"/>
      <c r="H30" s="10"/>
      <c r="I30" s="10"/>
      <c r="J30" s="10"/>
      <c r="K30" s="10"/>
      <c r="L30" s="10"/>
      <c r="M30" s="10"/>
      <c r="N30" s="10"/>
      <c r="O30" s="10"/>
      <c r="R30" s="10"/>
    </row>
    <row r="31" spans="1:18" ht="48.75" customHeight="1" collapsed="1" x14ac:dyDescent="0.2">
      <c r="A31" s="50" t="s">
        <v>291</v>
      </c>
      <c r="B31" s="30" t="s">
        <v>4</v>
      </c>
      <c r="C31" s="51" t="s">
        <v>457</v>
      </c>
      <c r="D31" s="18"/>
      <c r="F31" s="1"/>
      <c r="G31" s="1"/>
    </row>
    <row r="32" spans="1:18" ht="27" customHeight="1" x14ac:dyDescent="0.25">
      <c r="A32" s="62" t="s">
        <v>313</v>
      </c>
      <c r="B32" s="38" t="s">
        <v>313</v>
      </c>
      <c r="C32" s="39" t="s">
        <v>313</v>
      </c>
      <c r="F32" s="1"/>
      <c r="G32" s="1"/>
    </row>
    <row r="33" spans="1:7" ht="15.75" hidden="1" outlineLevel="1" x14ac:dyDescent="0.2">
      <c r="A33" s="50" t="s">
        <v>51</v>
      </c>
      <c r="B33" s="53" t="s">
        <v>25</v>
      </c>
      <c r="C33" s="51"/>
      <c r="D33" s="18"/>
      <c r="F33" s="1"/>
      <c r="G33" s="1"/>
    </row>
    <row r="34" spans="1:7" ht="15" hidden="1" outlineLevel="2" x14ac:dyDescent="0.2">
      <c r="A34" s="49" t="s">
        <v>56</v>
      </c>
      <c r="B34" s="17" t="s">
        <v>25</v>
      </c>
      <c r="C34" s="52"/>
      <c r="D34" s="18"/>
      <c r="F34" s="1"/>
      <c r="G34" s="1"/>
    </row>
    <row r="35" spans="1:7" ht="30" hidden="1" outlineLevel="2" x14ac:dyDescent="0.2">
      <c r="A35" s="49" t="s">
        <v>268</v>
      </c>
      <c r="B35" s="17" t="s">
        <v>25</v>
      </c>
      <c r="C35" s="52"/>
      <c r="D35" s="18"/>
      <c r="F35" s="1"/>
      <c r="G35" s="1"/>
    </row>
    <row r="36" spans="1:7" ht="29.45" hidden="1" customHeight="1" outlineLevel="2" x14ac:dyDescent="0.2">
      <c r="A36" s="49" t="s">
        <v>269</v>
      </c>
      <c r="B36" s="17" t="s">
        <v>25</v>
      </c>
      <c r="C36" s="52"/>
      <c r="D36" s="18"/>
      <c r="F36" s="1"/>
      <c r="G36" s="1"/>
    </row>
    <row r="37" spans="1:7" ht="15.75" hidden="1" outlineLevel="1" x14ac:dyDescent="0.2">
      <c r="A37" s="50" t="s">
        <v>71</v>
      </c>
      <c r="B37" s="53" t="s">
        <v>25</v>
      </c>
      <c r="C37" s="51"/>
      <c r="D37" s="18"/>
      <c r="F37" s="1"/>
      <c r="G37" s="1"/>
    </row>
    <row r="38" spans="1:7" ht="27.95" hidden="1" customHeight="1" outlineLevel="2" x14ac:dyDescent="0.2">
      <c r="A38" s="49" t="s">
        <v>74</v>
      </c>
      <c r="B38" s="17" t="s">
        <v>25</v>
      </c>
      <c r="C38" s="52"/>
      <c r="D38" s="18"/>
      <c r="F38" s="1"/>
      <c r="G38" s="1"/>
    </row>
    <row r="39" spans="1:7" ht="15" hidden="1" outlineLevel="2" x14ac:dyDescent="0.2">
      <c r="A39" s="49" t="s">
        <v>79</v>
      </c>
      <c r="B39" s="17" t="s">
        <v>25</v>
      </c>
      <c r="C39" s="52"/>
      <c r="D39" s="18"/>
      <c r="F39" s="1"/>
      <c r="G39" s="1"/>
    </row>
    <row r="40" spans="1:7" ht="15.75" hidden="1" outlineLevel="1" x14ac:dyDescent="0.2">
      <c r="A40" s="50" t="s">
        <v>84</v>
      </c>
      <c r="B40" s="53" t="s">
        <v>25</v>
      </c>
      <c r="C40" s="51"/>
      <c r="D40" s="18"/>
      <c r="F40" s="1"/>
      <c r="G40" s="1"/>
    </row>
    <row r="41" spans="1:7" ht="18.75" collapsed="1" x14ac:dyDescent="0.2">
      <c r="A41" s="50" t="s">
        <v>272</v>
      </c>
      <c r="B41" s="54" t="s">
        <v>25</v>
      </c>
      <c r="C41" s="51"/>
      <c r="D41" s="18"/>
      <c r="F41" s="1"/>
      <c r="G41" s="1"/>
    </row>
    <row r="42" spans="1:7" ht="27" customHeight="1" x14ac:dyDescent="0.25">
      <c r="A42" s="62" t="s">
        <v>94</v>
      </c>
      <c r="B42" s="38"/>
      <c r="C42" s="39"/>
      <c r="F42" s="1"/>
      <c r="G42" s="1"/>
    </row>
    <row r="43" spans="1:7" ht="15.75" hidden="1" outlineLevel="1" x14ac:dyDescent="0.2">
      <c r="A43" s="50" t="s">
        <v>95</v>
      </c>
      <c r="B43" s="53" t="s">
        <v>11</v>
      </c>
      <c r="C43" s="51" t="s">
        <v>358</v>
      </c>
      <c r="D43" s="18"/>
      <c r="F43" s="1"/>
      <c r="G43" s="1"/>
    </row>
    <row r="44" spans="1:7" ht="15" hidden="1" outlineLevel="2" x14ac:dyDescent="0.2">
      <c r="A44" s="49" t="s">
        <v>100</v>
      </c>
      <c r="B44" s="17" t="s">
        <v>11</v>
      </c>
      <c r="C44" s="52"/>
      <c r="F44" s="1"/>
      <c r="G44" s="1"/>
    </row>
    <row r="45" spans="1:7" ht="15" hidden="1" outlineLevel="2" x14ac:dyDescent="0.2">
      <c r="A45" s="49" t="s">
        <v>105</v>
      </c>
      <c r="B45" s="17" t="s">
        <v>13</v>
      </c>
      <c r="C45" s="52" t="s">
        <v>458</v>
      </c>
      <c r="D45" s="18"/>
      <c r="F45" s="1"/>
      <c r="G45" s="1"/>
    </row>
    <row r="46" spans="1:7" ht="15" hidden="1" outlineLevel="2" x14ac:dyDescent="0.2">
      <c r="A46" s="49" t="s">
        <v>110</v>
      </c>
      <c r="B46" s="17" t="s">
        <v>11</v>
      </c>
      <c r="C46" s="52"/>
      <c r="F46" s="1"/>
      <c r="G46" s="1"/>
    </row>
    <row r="47" spans="1:7" ht="15" hidden="1" outlineLevel="2" x14ac:dyDescent="0.2">
      <c r="A47" s="49" t="s">
        <v>115</v>
      </c>
      <c r="B47" s="17" t="s">
        <v>13</v>
      </c>
      <c r="C47" s="52" t="s">
        <v>459</v>
      </c>
      <c r="D47" s="18"/>
      <c r="F47" s="1"/>
      <c r="G47" s="1"/>
    </row>
    <row r="48" spans="1:7" ht="15" hidden="1" outlineLevel="2" x14ac:dyDescent="0.2">
      <c r="A48" s="49" t="s">
        <v>116</v>
      </c>
      <c r="B48" s="17" t="s">
        <v>11</v>
      </c>
      <c r="C48" s="52"/>
      <c r="F48" s="1"/>
      <c r="G48" s="1"/>
    </row>
    <row r="49" spans="1:7" ht="15" hidden="1" outlineLevel="2" x14ac:dyDescent="0.2">
      <c r="A49" s="49" t="s">
        <v>117</v>
      </c>
      <c r="B49" s="17" t="s">
        <v>13</v>
      </c>
      <c r="C49" s="52" t="s">
        <v>460</v>
      </c>
      <c r="D49" s="18"/>
      <c r="F49" s="1"/>
      <c r="G49" s="1"/>
    </row>
    <row r="50" spans="1:7" ht="15" hidden="1" outlineLevel="2" x14ac:dyDescent="0.2">
      <c r="A50" s="49" t="s">
        <v>122</v>
      </c>
      <c r="B50" s="17" t="s">
        <v>11</v>
      </c>
      <c r="C50" s="52"/>
      <c r="F50" s="1"/>
      <c r="G50" s="1"/>
    </row>
    <row r="51" spans="1:7" ht="15" hidden="1" outlineLevel="2" x14ac:dyDescent="0.2">
      <c r="A51" s="49" t="s">
        <v>127</v>
      </c>
      <c r="B51" s="17" t="s">
        <v>11</v>
      </c>
      <c r="C51" s="52"/>
      <c r="D51" s="18"/>
      <c r="F51" s="1"/>
      <c r="G51" s="1"/>
    </row>
    <row r="52" spans="1:7" ht="15.75" hidden="1" outlineLevel="1" x14ac:dyDescent="0.2">
      <c r="A52" s="50" t="s">
        <v>273</v>
      </c>
      <c r="B52" s="53" t="s">
        <v>13</v>
      </c>
      <c r="C52" s="51"/>
      <c r="D52" s="18"/>
      <c r="F52" s="1"/>
      <c r="G52" s="1"/>
    </row>
    <row r="53" spans="1:7" ht="15" hidden="1" outlineLevel="2" x14ac:dyDescent="0.2">
      <c r="A53" s="49" t="s">
        <v>132</v>
      </c>
      <c r="B53" s="17" t="s">
        <v>13</v>
      </c>
      <c r="C53" s="52" t="s">
        <v>461</v>
      </c>
      <c r="D53" s="18"/>
      <c r="F53" s="1"/>
      <c r="G53" s="1"/>
    </row>
    <row r="54" spans="1:7" ht="15" hidden="1" outlineLevel="2" x14ac:dyDescent="0.2">
      <c r="A54" s="49" t="s">
        <v>137</v>
      </c>
      <c r="B54" s="17" t="s">
        <v>2</v>
      </c>
      <c r="C54" s="52"/>
      <c r="D54" s="18"/>
      <c r="F54" s="1"/>
      <c r="G54" s="1"/>
    </row>
    <row r="55" spans="1:7" ht="15" hidden="1" outlineLevel="2" x14ac:dyDescent="0.2">
      <c r="A55" s="49" t="s">
        <v>142</v>
      </c>
      <c r="B55" s="17" t="s">
        <v>2</v>
      </c>
      <c r="C55" s="52"/>
      <c r="D55" s="18"/>
      <c r="F55" s="1"/>
      <c r="G55" s="1"/>
    </row>
    <row r="56" spans="1:7" ht="30" hidden="1" outlineLevel="2" x14ac:dyDescent="0.2">
      <c r="A56" s="49" t="s">
        <v>274</v>
      </c>
      <c r="B56" s="17" t="s">
        <v>11</v>
      </c>
      <c r="C56" s="52" t="s">
        <v>462</v>
      </c>
      <c r="D56" s="18"/>
      <c r="F56" s="1"/>
      <c r="G56" s="1"/>
    </row>
    <row r="57" spans="1:7" ht="15.75" hidden="1" outlineLevel="1" x14ac:dyDescent="0.2">
      <c r="A57" s="50" t="s">
        <v>275</v>
      </c>
      <c r="B57" s="53" t="s">
        <v>11</v>
      </c>
      <c r="C57" s="51"/>
      <c r="D57" s="18"/>
      <c r="F57" s="1"/>
      <c r="G57" s="1"/>
    </row>
    <row r="58" spans="1:7" ht="15" hidden="1" outlineLevel="2" x14ac:dyDescent="0.2">
      <c r="A58" s="49" t="s">
        <v>276</v>
      </c>
      <c r="B58" s="17" t="s">
        <v>11</v>
      </c>
      <c r="C58" s="52"/>
      <c r="D58" s="18"/>
      <c r="F58" s="1"/>
      <c r="G58" s="1"/>
    </row>
    <row r="59" spans="1:7" ht="15" hidden="1" outlineLevel="2" x14ac:dyDescent="0.2">
      <c r="A59" s="49" t="s">
        <v>158</v>
      </c>
      <c r="B59" s="17" t="s">
        <v>11</v>
      </c>
      <c r="C59" s="52"/>
      <c r="D59" s="18"/>
      <c r="F59" s="1"/>
      <c r="G59" s="1"/>
    </row>
    <row r="60" spans="1:7" ht="15" hidden="1" outlineLevel="2" x14ac:dyDescent="0.2">
      <c r="A60" s="49" t="s">
        <v>163</v>
      </c>
      <c r="B60" s="17" t="s">
        <v>11</v>
      </c>
      <c r="C60" s="52"/>
      <c r="D60" s="18"/>
      <c r="F60" s="1"/>
      <c r="G60" s="1"/>
    </row>
    <row r="61" spans="1:7" ht="15" hidden="1" outlineLevel="2" x14ac:dyDescent="0.2">
      <c r="A61" s="49" t="s">
        <v>277</v>
      </c>
      <c r="B61" s="17" t="s">
        <v>8</v>
      </c>
      <c r="C61" s="52"/>
      <c r="D61" s="18"/>
      <c r="F61" s="1"/>
      <c r="G61" s="1"/>
    </row>
    <row r="62" spans="1:7" ht="15" hidden="1" outlineLevel="2" x14ac:dyDescent="0.2">
      <c r="A62" s="49" t="s">
        <v>278</v>
      </c>
      <c r="B62" s="17" t="s">
        <v>11</v>
      </c>
      <c r="C62" s="52"/>
      <c r="D62" s="18"/>
      <c r="F62" s="1"/>
      <c r="G62" s="1"/>
    </row>
    <row r="63" spans="1:7" ht="15" hidden="1" outlineLevel="2" x14ac:dyDescent="0.2">
      <c r="A63" s="49" t="s">
        <v>172</v>
      </c>
      <c r="B63" s="17" t="s">
        <v>11</v>
      </c>
      <c r="C63" s="52"/>
      <c r="D63" s="18"/>
      <c r="F63" s="1"/>
      <c r="G63" s="1"/>
    </row>
    <row r="64" spans="1:7" ht="30" hidden="1" outlineLevel="1" x14ac:dyDescent="0.2">
      <c r="A64" s="50" t="s">
        <v>177</v>
      </c>
      <c r="B64" s="53" t="s">
        <v>11</v>
      </c>
      <c r="C64" s="51"/>
      <c r="D64" s="18"/>
      <c r="F64" s="1"/>
      <c r="G64" s="1"/>
    </row>
    <row r="65" spans="1:7" ht="15" hidden="1" outlineLevel="2" x14ac:dyDescent="0.2">
      <c r="A65" s="49" t="s">
        <v>178</v>
      </c>
      <c r="B65" s="17" t="s">
        <v>11</v>
      </c>
      <c r="C65" s="52"/>
      <c r="D65" s="18"/>
      <c r="F65" s="1"/>
      <c r="G65" s="1"/>
    </row>
    <row r="66" spans="1:7" ht="15.75" hidden="1" outlineLevel="1" x14ac:dyDescent="0.2">
      <c r="A66" s="50" t="s">
        <v>183</v>
      </c>
      <c r="B66" s="53" t="s">
        <v>11</v>
      </c>
      <c r="C66" s="51"/>
      <c r="D66" s="18"/>
      <c r="F66" s="1"/>
      <c r="G66" s="1"/>
    </row>
    <row r="67" spans="1:7" ht="30" collapsed="1" x14ac:dyDescent="0.2">
      <c r="A67" s="50" t="s">
        <v>293</v>
      </c>
      <c r="B67" s="54" t="s">
        <v>11</v>
      </c>
      <c r="C67" s="51" t="s">
        <v>463</v>
      </c>
      <c r="D67" s="18"/>
      <c r="F67" s="1"/>
      <c r="G67" s="1"/>
    </row>
    <row r="68" spans="1:7" ht="27" customHeight="1" x14ac:dyDescent="0.25">
      <c r="A68" s="62" t="s">
        <v>189</v>
      </c>
      <c r="B68" s="38"/>
      <c r="C68" s="39"/>
      <c r="F68" s="1"/>
      <c r="G68" s="1"/>
    </row>
    <row r="69" spans="1:7" ht="45" x14ac:dyDescent="0.2">
      <c r="A69" s="50" t="s">
        <v>280</v>
      </c>
      <c r="B69" s="53" t="s">
        <v>13</v>
      </c>
      <c r="C69" s="51" t="s">
        <v>464</v>
      </c>
      <c r="D69" s="18"/>
      <c r="F69" s="1"/>
      <c r="G69" s="1"/>
    </row>
    <row r="70" spans="1:7" ht="45" hidden="1" outlineLevel="2" x14ac:dyDescent="0.2">
      <c r="A70" s="49" t="s">
        <v>281</v>
      </c>
      <c r="B70" s="17" t="s">
        <v>13</v>
      </c>
      <c r="C70" s="52" t="s">
        <v>465</v>
      </c>
      <c r="D70" s="18"/>
      <c r="F70" s="1"/>
      <c r="G70" s="1"/>
    </row>
    <row r="71" spans="1:7" ht="30" hidden="1" outlineLevel="2" x14ac:dyDescent="0.2">
      <c r="A71" s="49" t="s">
        <v>200</v>
      </c>
      <c r="B71" s="17" t="s">
        <v>13</v>
      </c>
      <c r="C71" s="52" t="s">
        <v>466</v>
      </c>
      <c r="D71" s="18"/>
      <c r="F71" s="1"/>
      <c r="G71" s="1"/>
    </row>
    <row r="72" spans="1:7" ht="15.75" collapsed="1" x14ac:dyDescent="0.2">
      <c r="A72" s="50" t="s">
        <v>205</v>
      </c>
      <c r="B72" s="53" t="s">
        <v>11</v>
      </c>
      <c r="C72" s="51"/>
      <c r="D72" s="18"/>
      <c r="F72" s="1"/>
      <c r="G72" s="1"/>
    </row>
    <row r="73" spans="1:7" ht="15" hidden="1" outlineLevel="2" x14ac:dyDescent="0.2">
      <c r="A73" s="49" t="s">
        <v>206</v>
      </c>
      <c r="B73" s="17" t="s">
        <v>11</v>
      </c>
      <c r="C73" s="52"/>
      <c r="D73" s="18"/>
      <c r="F73" s="1"/>
      <c r="G73" s="1"/>
    </row>
    <row r="74" spans="1:7" ht="30" hidden="1" outlineLevel="2" x14ac:dyDescent="0.2">
      <c r="A74" s="49" t="s">
        <v>211</v>
      </c>
      <c r="B74" s="17" t="s">
        <v>11</v>
      </c>
      <c r="C74" s="52"/>
      <c r="D74" s="18"/>
      <c r="F74" s="1"/>
      <c r="G74" s="1"/>
    </row>
    <row r="75" spans="1:7" ht="15" hidden="1" outlineLevel="2" x14ac:dyDescent="0.2">
      <c r="A75" s="49" t="s">
        <v>282</v>
      </c>
      <c r="B75" s="17" t="s">
        <v>11</v>
      </c>
      <c r="C75" s="52"/>
      <c r="D75" s="18"/>
      <c r="F75" s="1"/>
      <c r="G75" s="1"/>
    </row>
    <row r="76" spans="1:7" ht="27" customHeight="1" collapsed="1" x14ac:dyDescent="0.25">
      <c r="A76" s="62" t="s">
        <v>319</v>
      </c>
      <c r="B76" s="38"/>
      <c r="C76" s="39"/>
      <c r="F76" s="1"/>
      <c r="G76" s="1"/>
    </row>
    <row r="77" spans="1:7" ht="29.25" customHeight="1" x14ac:dyDescent="0.2">
      <c r="A77" s="50" t="s">
        <v>283</v>
      </c>
      <c r="B77" s="53" t="s">
        <v>11</v>
      </c>
      <c r="C77" s="51" t="s">
        <v>320</v>
      </c>
      <c r="D77" s="18"/>
      <c r="F77" s="1"/>
      <c r="G77" s="1"/>
    </row>
    <row r="78" spans="1:7" ht="15" hidden="1" outlineLevel="2" x14ac:dyDescent="0.2">
      <c r="A78" s="49" t="s">
        <v>223</v>
      </c>
      <c r="B78" s="17" t="s">
        <v>8</v>
      </c>
      <c r="C78" s="52"/>
      <c r="D78" s="18"/>
      <c r="F78" s="1"/>
      <c r="G78" s="1"/>
    </row>
    <row r="79" spans="1:7" ht="15" hidden="1" outlineLevel="2" x14ac:dyDescent="0.2">
      <c r="A79" s="49" t="s">
        <v>284</v>
      </c>
      <c r="B79" s="17" t="s">
        <v>13</v>
      </c>
      <c r="C79" s="52" t="s">
        <v>467</v>
      </c>
      <c r="D79" s="18"/>
      <c r="F79" s="1"/>
      <c r="G79" s="1"/>
    </row>
    <row r="80" spans="1:7" ht="30" hidden="1" outlineLevel="2" x14ac:dyDescent="0.2">
      <c r="A80" s="49" t="s">
        <v>285</v>
      </c>
      <c r="B80" s="17" t="s">
        <v>8</v>
      </c>
      <c r="C80" s="52"/>
      <c r="D80" s="18"/>
      <c r="F80" s="1"/>
      <c r="G80" s="1"/>
    </row>
    <row r="81" spans="1:7" ht="15" hidden="1" outlineLevel="2" x14ac:dyDescent="0.2">
      <c r="A81" s="49" t="s">
        <v>230</v>
      </c>
      <c r="B81" s="17" t="s">
        <v>13</v>
      </c>
      <c r="C81" s="52" t="s">
        <v>468</v>
      </c>
      <c r="D81" s="18"/>
      <c r="F81" s="1"/>
      <c r="G81" s="1"/>
    </row>
    <row r="82" spans="1:7" ht="15" hidden="1" outlineLevel="2" x14ac:dyDescent="0.2">
      <c r="A82" s="49" t="s">
        <v>231</v>
      </c>
      <c r="B82" s="17" t="s">
        <v>13</v>
      </c>
      <c r="C82" s="52" t="s">
        <v>421</v>
      </c>
      <c r="D82" s="18"/>
      <c r="F82" s="1"/>
      <c r="G82" s="1"/>
    </row>
    <row r="83" spans="1:7" ht="15" hidden="1" outlineLevel="2" x14ac:dyDescent="0.2">
      <c r="A83" s="49" t="s">
        <v>232</v>
      </c>
      <c r="B83" s="17" t="s">
        <v>8</v>
      </c>
      <c r="C83" s="52"/>
      <c r="D83" s="18"/>
      <c r="F83" s="1"/>
      <c r="G83" s="1"/>
    </row>
    <row r="84" spans="1:7" ht="15" hidden="1" outlineLevel="2" x14ac:dyDescent="0.2">
      <c r="A84" s="49" t="s">
        <v>233</v>
      </c>
      <c r="B84" s="17" t="s">
        <v>11</v>
      </c>
      <c r="C84" s="52"/>
      <c r="D84" s="18"/>
      <c r="F84" s="1"/>
      <c r="G84" s="1"/>
    </row>
    <row r="85" spans="1:7" ht="30" collapsed="1" x14ac:dyDescent="0.2">
      <c r="A85" s="50" t="s">
        <v>235</v>
      </c>
      <c r="B85" s="53" t="s">
        <v>13</v>
      </c>
      <c r="C85" s="51" t="s">
        <v>469</v>
      </c>
      <c r="D85" s="18"/>
      <c r="F85" s="1"/>
      <c r="G85" s="1"/>
    </row>
    <row r="86" spans="1:7" ht="15" hidden="1" outlineLevel="2" x14ac:dyDescent="0.2">
      <c r="A86" s="49" t="s">
        <v>240</v>
      </c>
      <c r="B86" s="17" t="s">
        <v>11</v>
      </c>
      <c r="C86" s="52"/>
      <c r="D86" s="18"/>
      <c r="F86" s="1"/>
      <c r="G86" s="1"/>
    </row>
    <row r="87" spans="1:7" ht="30" hidden="1" outlineLevel="2" x14ac:dyDescent="0.2">
      <c r="A87" s="49" t="s">
        <v>241</v>
      </c>
      <c r="B87" s="17" t="s">
        <v>13</v>
      </c>
      <c r="C87" s="52" t="s">
        <v>390</v>
      </c>
      <c r="D87" s="18"/>
      <c r="F87" s="1"/>
      <c r="G87" s="1"/>
    </row>
    <row r="88" spans="1:7" ht="15" hidden="1" outlineLevel="2" x14ac:dyDescent="0.2">
      <c r="A88" s="49" t="s">
        <v>242</v>
      </c>
      <c r="B88" s="17" t="s">
        <v>13</v>
      </c>
      <c r="C88" s="52" t="s">
        <v>470</v>
      </c>
      <c r="D88" s="18"/>
      <c r="F88" s="1"/>
      <c r="G88" s="1"/>
    </row>
    <row r="89" spans="1:7" ht="15" hidden="1" outlineLevel="2" x14ac:dyDescent="0.2">
      <c r="A89" s="49" t="s">
        <v>243</v>
      </c>
      <c r="B89" s="17" t="s">
        <v>13</v>
      </c>
      <c r="C89" s="52" t="s">
        <v>324</v>
      </c>
      <c r="D89" s="18"/>
      <c r="F89" s="1"/>
      <c r="G89" s="1"/>
    </row>
    <row r="90" spans="1:7" ht="30" hidden="1" outlineLevel="2" x14ac:dyDescent="0.2">
      <c r="A90" s="49" t="s">
        <v>244</v>
      </c>
      <c r="B90" s="17" t="s">
        <v>13</v>
      </c>
      <c r="C90" s="52" t="s">
        <v>471</v>
      </c>
      <c r="D90" s="18"/>
      <c r="F90" s="1"/>
      <c r="G90" s="1"/>
    </row>
    <row r="91" spans="1:7" ht="12.75" customHeight="1" collapsed="1" x14ac:dyDescent="0.2"/>
  </sheetData>
  <sheetProtection formatColumns="0" formatRows="0" insertHyperlinks="0"/>
  <dataConsolidate/>
  <conditionalFormatting sqref="B21:B24 B43:B67 B69:B75">
    <cfRule type="containsText" dxfId="1930" priority="64" operator="containsText" text="TG0">
      <formula>NOT(ISERROR(SEARCH("TG0",B21)))</formula>
    </cfRule>
    <cfRule type="containsText" dxfId="1929" priority="63" operator="containsText" text="TG1">
      <formula>NOT(ISERROR(SEARCH("TG1",B21)))</formula>
    </cfRule>
    <cfRule type="containsText" dxfId="1928" priority="62" operator="containsText" text="TG2">
      <formula>NOT(ISERROR(SEARCH("TG2",B21)))</formula>
    </cfRule>
    <cfRule type="containsText" dxfId="1927" priority="61" operator="containsText" text="TG3">
      <formula>NOT(ISERROR(SEARCH("TG3",B21)))</formula>
    </cfRule>
  </conditionalFormatting>
  <conditionalFormatting sqref="B22 B24">
    <cfRule type="containsText" dxfId="1926" priority="60" operator="containsText" text="Ja">
      <formula>NOT(ISERROR(SEARCH("Ja",B22)))</formula>
    </cfRule>
  </conditionalFormatting>
  <conditionalFormatting sqref="B22">
    <cfRule type="containsText" dxfId="1925" priority="59" operator="containsText" text="ja">
      <formula>NOT(ISERROR(SEARCH("ja",B22)))</formula>
    </cfRule>
  </conditionalFormatting>
  <conditionalFormatting sqref="B28">
    <cfRule type="cellIs" dxfId="1924" priority="69" operator="lessThan">
      <formula>0.79</formula>
    </cfRule>
    <cfRule type="cellIs" dxfId="1923" priority="71" operator="greaterThan">
      <formula>0.79</formula>
    </cfRule>
    <cfRule type="cellIs" dxfId="1922" priority="70" operator="greaterThan">
      <formula>0.9</formula>
    </cfRule>
  </conditionalFormatting>
  <conditionalFormatting sqref="B29">
    <cfRule type="containsText" dxfId="1921" priority="31" operator="containsText" text="God">
      <formula>NOT(ISERROR(SEARCH("God",B29)))</formula>
    </cfRule>
    <cfRule type="containsText" dxfId="1920" priority="28" operator="containsText" text="For lite">
      <formula>NOT(ISERROR(SEARCH("For lite",B29)))</formula>
    </cfRule>
    <cfRule type="containsText" dxfId="1919" priority="29" operator="containsText" text="Mangelfull">
      <formula>NOT(ISERROR(SEARCH("Mangelfull",B29)))</formula>
    </cfRule>
    <cfRule type="containsText" dxfId="1918" priority="30" operator="containsText" text="Tilstrekkelig">
      <formula>NOT(ISERROR(SEARCH("Tilstrekkelig",B29)))</formula>
    </cfRule>
  </conditionalFormatting>
  <conditionalFormatting sqref="B33:B41 B77:B90">
    <cfRule type="containsText" dxfId="1917" priority="67" operator="containsText" text="EG1">
      <formula>NOT(ISERROR(SEARCH("EG1",B33)))</formula>
    </cfRule>
    <cfRule type="containsText" dxfId="1916" priority="66" operator="containsText" text="EG2">
      <formula>NOT(ISERROR(SEARCH("EG2",B33)))</formula>
    </cfRule>
    <cfRule type="containsText" dxfId="1915" priority="68" operator="containsText" text="EG0">
      <formula>NOT(ISERROR(SEARCH("EG0",B33)))</formula>
    </cfRule>
  </conditionalFormatting>
  <conditionalFormatting sqref="B77:B90 B33:B41">
    <cfRule type="containsText" dxfId="1914" priority="65" operator="containsText" text="EG3">
      <formula>NOT(ISERROR(SEARCH("EG3",B33)))</formula>
    </cfRule>
  </conditionalFormatting>
  <conditionalFormatting sqref="B77:B90">
    <cfRule type="containsText" dxfId="1913" priority="2" operator="containsText" text="TG2">
      <formula>NOT(ISERROR(SEARCH("TG2",B77)))</formula>
    </cfRule>
    <cfRule type="containsText" dxfId="1912" priority="3" operator="containsText" text="TG1">
      <formula>NOT(ISERROR(SEARCH("TG1",B77)))</formula>
    </cfRule>
    <cfRule type="containsText" dxfId="1911" priority="4" operator="containsText" text="TG0">
      <formula>NOT(ISERROR(SEARCH("TG0",B77)))</formula>
    </cfRule>
    <cfRule type="containsText" dxfId="1910" priority="1" operator="containsText" text="TG3">
      <formula>NOT(ISERROR(SEARCH("TG3",B77)))</formula>
    </cfRule>
  </conditionalFormatting>
  <conditionalFormatting sqref="L2">
    <cfRule type="containsText" dxfId="1909" priority="56" operator="containsText" text="TG0">
      <formula>NOT(ISERROR(SEARCH("TG0",L2)))</formula>
    </cfRule>
    <cfRule type="containsText" dxfId="1908" priority="52" operator="containsText" text="TG3">
      <formula>NOT(ISERROR(SEARCH("TG3",L2)))</formula>
    </cfRule>
    <cfRule type="containsText" dxfId="1907" priority="53" operator="containsText" text="TG2">
      <formula>NOT(ISERROR(SEARCH("TG2",L2)))</formula>
    </cfRule>
    <cfRule type="containsText" dxfId="1906" priority="54" operator="containsText" text="TG1">
      <formula>NOT(ISERROR(SEARCH("TG1",L2)))</formula>
    </cfRule>
    <cfRule type="containsText" dxfId="1905" priority="55" operator="containsText" text="TG0">
      <formula>NOT(ISERROR(SEARCH("TG0",L2)))</formula>
    </cfRule>
    <cfRule type="containsText" dxfId="1904" priority="50" operator="containsText" text="ja">
      <formula>NOT(ISERROR(SEARCH("ja",L2)))</formula>
    </cfRule>
    <cfRule type="containsText" dxfId="1903" priority="51" operator="containsText" text="Ja">
      <formula>NOT(ISERROR(SEARCH("Ja",L2)))</formula>
    </cfRule>
  </conditionalFormatting>
  <conditionalFormatting sqref="M2 O2:P2">
    <cfRule type="containsText" dxfId="1902" priority="73" operator="containsText" text="EG2">
      <formula>NOT(ISERROR(SEARCH("EG2",M2)))</formula>
    </cfRule>
    <cfRule type="containsText" dxfId="1901" priority="74" operator="containsText" text="EG1">
      <formula>NOT(ISERROR(SEARCH("EG1",M2)))</formula>
    </cfRule>
    <cfRule type="containsText" dxfId="1900" priority="75" operator="containsText" text="EG0">
      <formula>NOT(ISERROR(SEARCH("EG0",M2)))</formula>
    </cfRule>
    <cfRule type="containsText" dxfId="1899" priority="72" operator="containsText" text="EG3">
      <formula>NOT(ISERROR(SEARCH("EG3",M2)))</formula>
    </cfRule>
  </conditionalFormatting>
  <conditionalFormatting sqref="N2">
    <cfRule type="containsText" dxfId="1898" priority="46" operator="containsText" text="TG2">
      <formula>NOT(ISERROR(SEARCH("TG2",N2)))</formula>
    </cfRule>
    <cfRule type="containsText" dxfId="1897" priority="47" operator="containsText" text="TG1">
      <formula>NOT(ISERROR(SEARCH("TG1",N2)))</formula>
    </cfRule>
    <cfRule type="containsText" dxfId="1896" priority="48" operator="containsText" text="TG0">
      <formula>NOT(ISERROR(SEARCH("TG0",N2)))</formula>
    </cfRule>
    <cfRule type="containsText" dxfId="1895" priority="49" operator="containsText" text="TG0">
      <formula>NOT(ISERROR(SEARCH("TG0",N2)))</formula>
    </cfRule>
    <cfRule type="containsText" dxfId="1894" priority="45" operator="containsText" text="TG3">
      <formula>NOT(ISERROR(SEARCH("TG3",N2)))</formula>
    </cfRule>
    <cfRule type="containsText" dxfId="1893" priority="44" operator="containsText" text="Ja">
      <formula>NOT(ISERROR(SEARCH("Ja",N2)))</formula>
    </cfRule>
  </conditionalFormatting>
  <conditionalFormatting sqref="Q2">
    <cfRule type="cellIs" dxfId="1892" priority="41" operator="lessThan">
      <formula>0.79</formula>
    </cfRule>
    <cfRule type="cellIs" dxfId="1891" priority="43" operator="greaterThan">
      <formula>0.79</formula>
    </cfRule>
    <cfRule type="cellIs" dxfId="1890" priority="42" operator="greaterThan">
      <formula>0.9</formula>
    </cfRule>
  </conditionalFormatting>
  <conditionalFormatting sqref="R2">
    <cfRule type="containsText" dxfId="1889" priority="40" operator="containsText" text="God">
      <formula>NOT(ISERROR(SEARCH("God",R2)))</formula>
    </cfRule>
    <cfRule type="containsText" dxfId="1888" priority="39" operator="containsText" text="Tilstrekkelig">
      <formula>NOT(ISERROR(SEARCH("Tilstrekkelig",R2)))</formula>
    </cfRule>
    <cfRule type="containsText" dxfId="1887" priority="38" operator="containsText" text="Mangelfull">
      <formula>NOT(ISERROR(SEARCH("Mangelfull",R2)))</formula>
    </cfRule>
    <cfRule type="containsText" dxfId="1886" priority="37" operator="containsText" text="For lite">
      <formula>NOT(ISERROR(SEARCH("For lite",R2)))</formula>
    </cfRule>
  </conditionalFormatting>
  <conditionalFormatting sqref="U2:AC2">
    <cfRule type="containsText" dxfId="1885" priority="32" operator="containsText" text="EG3">
      <formula>NOT(ISERROR(SEARCH("EG3",U2)))</formula>
    </cfRule>
    <cfRule type="containsText" dxfId="1884" priority="35" operator="containsText" text="EG0">
      <formula>NOT(ISERROR(SEARCH("EG0",U2)))</formula>
    </cfRule>
    <cfRule type="containsText" dxfId="1883" priority="34" operator="containsText" text="EG1">
      <formula>NOT(ISERROR(SEARCH("EG1",U2)))</formula>
    </cfRule>
    <cfRule type="containsText" dxfId="1882" priority="33" operator="containsText" text="EG2">
      <formula>NOT(ISERROR(SEARCH("EG2",U2)))</formula>
    </cfRule>
  </conditionalFormatting>
  <conditionalFormatting sqref="AD2:CB2">
    <cfRule type="containsText" dxfId="1881" priority="6" operator="containsText" text="TG2">
      <formula>NOT(ISERROR(SEARCH("TG2",AD2)))</formula>
    </cfRule>
    <cfRule type="containsText" dxfId="1880" priority="7" operator="containsText" text="TG1">
      <formula>NOT(ISERROR(SEARCH("TG1",AD2)))</formula>
    </cfRule>
    <cfRule type="containsText" dxfId="1879" priority="8" operator="containsText" text="TG0">
      <formula>NOT(ISERROR(SEARCH("TG0",AD2)))</formula>
    </cfRule>
    <cfRule type="containsText" dxfId="1878" priority="5" operator="containsText" text="TG3">
      <formula>NOT(ISERROR(SEARCH("TG3",AD2)))</formula>
    </cfRule>
  </conditionalFormatting>
  <conditionalFormatting sqref="BX2:CB2">
    <cfRule type="containsText" dxfId="1877" priority="13" operator="containsText" text="ja">
      <formula>NOT(ISERROR(SEARCH("ja",BX2)))</formula>
    </cfRule>
    <cfRule type="containsText" dxfId="1876" priority="14" operator="containsText" text="Ja">
      <formula>NOT(ISERROR(SEARCH("Ja",BX2)))</formula>
    </cfRule>
  </conditionalFormatting>
  <hyperlinks>
    <hyperlink ref="C14" r:id="rId1" xr:uid="{D6CD501C-3423-492C-9CBC-77D9E8CF4B10}"/>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27" operator="containsText" id="{33FAD151-5249-4B4D-82EF-1BD2747280A3}">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6" operator="containsText" id="{2B66116B-4740-4308-B128-560B813BF411}">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DFB6CBE4-4CCD-413B-8C29-DE54DE76AA86}">
          <x14:formula1>
            <xm:f>Evalueringsmatrise_grunnlag!$A$2:$A$6</xm:f>
          </x14:formula1>
          <xm:sqref>B43:B67 B69:B75</xm:sqref>
        </x14:dataValidation>
        <x14:dataValidation type="list" allowBlank="1" showInputMessage="1" showErrorMessage="1" xr:uid="{B8B377E3-77E0-48CC-BF26-18FD4D1061EB}">
          <x14:formula1>
            <xm:f>Evalueringsmatrise_grunnlag!$A$27:$A$28</xm:f>
          </x14:formula1>
          <xm:sqref>B24 B68 B76</xm:sqref>
        </x14:dataValidation>
        <x14:dataValidation type="list" allowBlank="1" showInputMessage="1" showErrorMessage="1" xr:uid="{EE544CED-9150-4E05-9B9F-CA71E0223670}">
          <x14:formula1>
            <xm:f>Evalueringsmatrise_grunnlag!$A$9:$A$13</xm:f>
          </x14:formula1>
          <xm:sqref>B33:B41</xm:sqref>
        </x14:dataValidation>
        <x14:dataValidation type="list" allowBlank="1" showInputMessage="1" showErrorMessage="1" xr:uid="{2AFAEC5F-5585-4FC0-AEB7-3A1940730FE9}">
          <x14:formula1>
            <xm:f>Evalueringsmatrise_grunnlag!$A$21:$A$24</xm:f>
          </x14:formula1>
          <xm:sqref>B29</xm:sqref>
        </x14:dataValidation>
        <x14:dataValidation type="list" allowBlank="1" showInputMessage="1" showErrorMessage="1" xr:uid="{6166A2B4-8842-461A-981B-BD3B1DE6B1A3}">
          <x14:formula1>
            <xm:f>Evalueringsmatrise_grunnlag!$E$7:$E$10</xm:f>
          </x14:formula1>
          <xm:sqref>B23</xm:sqref>
        </x14:dataValidation>
        <x14:dataValidation type="list" allowBlank="1" showInputMessage="1" showErrorMessage="1" xr:uid="{92159A01-ED13-4E12-9481-7A51508D1CE3}">
          <x14:formula1>
            <xm:f>Evalueringsmatrise_grunnlag!$E$2:$E$4</xm:f>
          </x14:formula1>
          <xm:sqref>B31</xm:sqref>
        </x14:dataValidation>
        <x14:dataValidation type="list" allowBlank="1" showInputMessage="1" showErrorMessage="1" xr:uid="{979872D5-5257-4213-B3DA-C3D01E218DE1}">
          <x14:formula1>
            <xm:f>Evalueringsmatrise_grunnlag!$E$13:$E$17</xm:f>
          </x14:formula1>
          <xm:sqref>B22</xm:sqref>
        </x14:dataValidation>
        <x14:dataValidation type="list" allowBlank="1" showInputMessage="1" showErrorMessage="1" xr:uid="{136014EC-45E4-4791-9A0C-25161F01A83E}">
          <x14:formula1>
            <xm:f>Evalueringsmatrise_grunnlag!$A$3:$A$6</xm:f>
          </x14:formula1>
          <xm:sqref>B77:B90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433A-F634-44B7-8E64-EAAAEDE99091}">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Hånes skole Heståsen</v>
      </c>
      <c r="B2" s="65" t="str">
        <f>$B$12</f>
        <v>1.-3. trinn</v>
      </c>
      <c r="C2" s="22">
        <f>$B$13</f>
        <v>211</v>
      </c>
      <c r="D2" s="22">
        <f>$B$14</f>
        <v>0</v>
      </c>
      <c r="E2" s="22">
        <f>$B$15</f>
        <v>2950</v>
      </c>
      <c r="F2" s="66">
        <f>$B$16</f>
        <v>12639</v>
      </c>
      <c r="G2" s="66">
        <f>$B$17</f>
        <v>5508</v>
      </c>
      <c r="H2" s="66">
        <f>$B$18</f>
        <v>5508</v>
      </c>
      <c r="I2" s="66">
        <f>$B$19</f>
        <v>0</v>
      </c>
      <c r="J2" s="66">
        <f>$B$20</f>
        <v>1981</v>
      </c>
      <c r="K2" s="22">
        <f>$B$21</f>
        <v>1990</v>
      </c>
      <c r="L2" s="32" t="str">
        <f>$B$22</f>
        <v>Nei</v>
      </c>
      <c r="M2" s="32" t="str">
        <f>$B$23</f>
        <v>B</v>
      </c>
      <c r="N2" s="32" t="str">
        <f>$B$24</f>
        <v xml:space="preserve">Ja </v>
      </c>
      <c r="O2" s="33">
        <f>$B$26</f>
        <v>252</v>
      </c>
      <c r="P2" s="32">
        <f>$B$27</f>
        <v>280</v>
      </c>
      <c r="Q2" s="21">
        <f>$B$28</f>
        <v>0.75357142857142856</v>
      </c>
      <c r="R2" s="61" t="str">
        <f>$B$29</f>
        <v>Mangelfullt</v>
      </c>
      <c r="S2" s="22">
        <f>$B$30</f>
        <v>26.104265402843602</v>
      </c>
      <c r="T2" s="32" t="str">
        <f>$B$31</f>
        <v>↑</v>
      </c>
      <c r="U2" s="17" t="str">
        <f>$B$33</f>
        <v>EG1</v>
      </c>
      <c r="V2" s="17" t="str">
        <f>$B$34</f>
        <v>EG1</v>
      </c>
      <c r="W2" s="17" t="str">
        <f>$B$35</f>
        <v>-</v>
      </c>
      <c r="X2" s="17" t="str">
        <f>$B$36</f>
        <v>EG1</v>
      </c>
      <c r="Y2" s="17" t="str">
        <f>$B$37</f>
        <v>EG0</v>
      </c>
      <c r="Z2" s="17" t="str">
        <f>$B$38</f>
        <v>EG0</v>
      </c>
      <c r="AA2" s="17" t="str">
        <f>$B$39</f>
        <v>EG0</v>
      </c>
      <c r="AB2" s="17" t="str">
        <f>$B$40</f>
        <v>EG2</v>
      </c>
      <c r="AC2" s="17" t="str">
        <f>$B$41</f>
        <v>EG1</v>
      </c>
      <c r="AD2" s="17" t="str">
        <f>$B$43</f>
        <v>TG2</v>
      </c>
      <c r="AE2" s="17" t="str">
        <f>$B$44</f>
        <v>TG3</v>
      </c>
      <c r="AF2" s="17" t="str">
        <f>$B$45</f>
        <v>TG3</v>
      </c>
      <c r="AG2" s="17" t="str">
        <f>$B$46</f>
        <v>TG2</v>
      </c>
      <c r="AH2" s="17" t="str">
        <f>$B$47</f>
        <v>TG2</v>
      </c>
      <c r="AI2" s="17" t="str">
        <f>$B$48</f>
        <v>TG2</v>
      </c>
      <c r="AJ2" s="17" t="str">
        <f>$B$49</f>
        <v>TG2</v>
      </c>
      <c r="AK2" s="17" t="str">
        <f>$B$50</f>
        <v>TG2</v>
      </c>
      <c r="AL2" s="17" t="str">
        <f>$B$51</f>
        <v>TG3</v>
      </c>
      <c r="AM2" s="17" t="str">
        <f>$B$52</f>
        <v>TG2</v>
      </c>
      <c r="AN2" s="17" t="str">
        <f>$B$53</f>
        <v>TG2</v>
      </c>
      <c r="AO2" s="17" t="str">
        <f>$B$54</f>
        <v>-</v>
      </c>
      <c r="AP2" s="17" t="str">
        <f>$B$55</f>
        <v>-</v>
      </c>
      <c r="AQ2" s="17" t="str">
        <f>$B$56</f>
        <v>TG1</v>
      </c>
      <c r="AR2" s="17" t="str">
        <f>$B$57</f>
        <v>TG2</v>
      </c>
      <c r="AS2" s="17" t="str">
        <f>$B$58</f>
        <v>TG2</v>
      </c>
      <c r="AT2" s="17" t="str">
        <f>$B$59</f>
        <v>TG2</v>
      </c>
      <c r="AU2" s="17" t="str">
        <f>$B$60</f>
        <v>TG2</v>
      </c>
      <c r="AV2" s="17" t="str">
        <f>$B$61</f>
        <v>TG1</v>
      </c>
      <c r="AW2" s="17" t="str">
        <f>$B$62</f>
        <v>TG2</v>
      </c>
      <c r="AX2" s="17" t="str">
        <f>$B$63</f>
        <v>TG2</v>
      </c>
      <c r="AY2" s="17" t="str">
        <f>$B$64</f>
        <v>TG2</v>
      </c>
      <c r="AZ2" s="17" t="str">
        <f>$B$65</f>
        <v>TG2</v>
      </c>
      <c r="BA2" s="17" t="str">
        <f>$B$66</f>
        <v>-</v>
      </c>
      <c r="BB2" s="17" t="str">
        <f>$B$67</f>
        <v>TG2</v>
      </c>
      <c r="BC2" s="17" t="str">
        <f>$B$69</f>
        <v>TG3</v>
      </c>
      <c r="BD2" s="17" t="str">
        <f>$B$70</f>
        <v>TG3</v>
      </c>
      <c r="BE2" s="17" t="str">
        <f>$B$71</f>
        <v>TG3</v>
      </c>
      <c r="BF2" s="17" t="str">
        <f>$B$72</f>
        <v>TG2</v>
      </c>
      <c r="BG2" s="17" t="str">
        <f>$B$73</f>
        <v>TG2</v>
      </c>
      <c r="BH2" s="17" t="str">
        <f>$B$74</f>
        <v>TG2</v>
      </c>
      <c r="BI2" s="17" t="str">
        <f>$B$75</f>
        <v>TG2</v>
      </c>
      <c r="BJ2" s="17" t="str">
        <f>$B$77</f>
        <v>TG3</v>
      </c>
      <c r="BK2" s="17" t="str">
        <f>$B$78</f>
        <v>-</v>
      </c>
      <c r="BL2" s="17" t="str">
        <f>$B$79</f>
        <v>TG3</v>
      </c>
      <c r="BM2" s="17" t="str">
        <f>$B$80</f>
        <v>TG3</v>
      </c>
      <c r="BN2" s="17" t="str">
        <f>$B$81</f>
        <v>TG3</v>
      </c>
      <c r="BO2" s="17" t="str">
        <f>$B$82</f>
        <v>TG3</v>
      </c>
      <c r="BP2" s="17" t="str">
        <f>$B$83</f>
        <v>TG3</v>
      </c>
      <c r="BQ2" s="17" t="str">
        <f>$B$84</f>
        <v>TG2</v>
      </c>
      <c r="BR2" s="17" t="str">
        <f>$B$85</f>
        <v>TG3</v>
      </c>
      <c r="BS2" s="17" t="str">
        <f>$B$86</f>
        <v>TG3</v>
      </c>
      <c r="BT2" s="17" t="str">
        <f>$B$87</f>
        <v>TG3</v>
      </c>
      <c r="BU2" s="17" t="str">
        <f>$B$88</f>
        <v>TG3</v>
      </c>
      <c r="BV2" s="17" t="str">
        <f>$B$89</f>
        <v>TG3</v>
      </c>
      <c r="BW2" s="17" t="str">
        <f>$B$90</f>
        <v>TG3</v>
      </c>
      <c r="BX2" s="17" t="e">
        <f>#REF!</f>
        <v>#REF!</v>
      </c>
      <c r="BY2" s="17" t="e">
        <f>#REF!</f>
        <v>#REF!</v>
      </c>
      <c r="BZ2" s="17" t="e">
        <f>#REF!</f>
        <v>#REF!</v>
      </c>
      <c r="CA2" s="17" t="e">
        <f>#REF!</f>
        <v>#REF!</v>
      </c>
      <c r="CB2" s="17" t="e">
        <f>#REF!</f>
        <v>#REF!</v>
      </c>
      <c r="CC2" s="97">
        <f>D48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472</v>
      </c>
      <c r="B11" s="9" t="s">
        <v>303</v>
      </c>
      <c r="C11" s="9" t="s">
        <v>304</v>
      </c>
      <c r="AV11" s="1"/>
      <c r="AW11" s="1"/>
    </row>
    <row r="12" spans="1:81" ht="15.75" x14ac:dyDescent="0.25">
      <c r="A12" s="51" t="s">
        <v>247</v>
      </c>
      <c r="B12" s="34" t="s">
        <v>473</v>
      </c>
      <c r="C12" s="51"/>
      <c r="D12" s="10"/>
      <c r="E12" s="10"/>
      <c r="F12" s="10"/>
      <c r="G12" s="10"/>
      <c r="H12" s="10"/>
      <c r="I12" s="10"/>
      <c r="J12" s="10"/>
      <c r="K12" s="10"/>
      <c r="L12" s="10"/>
      <c r="M12" s="10"/>
      <c r="N12" s="10"/>
      <c r="O12" s="10"/>
      <c r="P12" s="10"/>
      <c r="Q12" s="10"/>
      <c r="R12" s="10"/>
      <c r="S12" s="10"/>
      <c r="T12" s="10"/>
      <c r="U12" s="10"/>
      <c r="V12" s="10"/>
      <c r="W12" s="10"/>
      <c r="X12" s="10"/>
      <c r="Y12" s="10"/>
      <c r="Z12" s="10"/>
      <c r="BC12" s="10"/>
      <c r="BD12" s="10"/>
    </row>
    <row r="13" spans="1:81" ht="15.75" x14ac:dyDescent="0.25">
      <c r="A13" s="51" t="s">
        <v>248</v>
      </c>
      <c r="B13" s="19">
        <v>211</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81" ht="15.75" x14ac:dyDescent="0.25">
      <c r="A14" s="51" t="s">
        <v>249</v>
      </c>
      <c r="B14" s="28"/>
      <c r="C14" s="71" t="s">
        <v>410</v>
      </c>
      <c r="D14" s="10"/>
      <c r="E14" s="10"/>
      <c r="F14" s="10"/>
      <c r="G14" s="10"/>
      <c r="H14" s="10"/>
      <c r="I14" s="10"/>
      <c r="J14" s="10"/>
      <c r="K14" s="10"/>
      <c r="L14" s="10"/>
      <c r="M14" s="10"/>
      <c r="N14" s="10"/>
      <c r="Q14" s="10"/>
    </row>
    <row r="15" spans="1:81" ht="15" x14ac:dyDescent="0.2">
      <c r="A15" s="51" t="s">
        <v>250</v>
      </c>
      <c r="B15" s="17">
        <v>2950</v>
      </c>
      <c r="C15" s="51"/>
      <c r="F15" s="1"/>
      <c r="G15" s="1"/>
    </row>
    <row r="16" spans="1:81" ht="15" x14ac:dyDescent="0.2">
      <c r="A16" s="51" t="s">
        <v>251</v>
      </c>
      <c r="B16" s="17">
        <v>12639</v>
      </c>
      <c r="C16" s="51"/>
      <c r="F16" s="1"/>
      <c r="G16" s="1"/>
    </row>
    <row r="17" spans="1:17" ht="15" x14ac:dyDescent="0.2">
      <c r="A17" s="51" t="s">
        <v>252</v>
      </c>
      <c r="B17" s="63">
        <f>$B$18+$B$19</f>
        <v>5508</v>
      </c>
      <c r="C17" s="51"/>
      <c r="F17" s="1"/>
      <c r="G17" s="1"/>
    </row>
    <row r="18" spans="1:17" ht="15" hidden="1" outlineLevel="2" x14ac:dyDescent="0.2">
      <c r="A18" s="49" t="s">
        <v>253</v>
      </c>
      <c r="B18" s="17">
        <v>5508</v>
      </c>
      <c r="C18" s="52"/>
      <c r="F18" s="1"/>
      <c r="G18" s="1"/>
    </row>
    <row r="19" spans="1:17" ht="15" hidden="1" outlineLevel="2" x14ac:dyDescent="0.2">
      <c r="A19" s="49" t="s">
        <v>254</v>
      </c>
      <c r="B19" s="17">
        <v>0</v>
      </c>
      <c r="C19" s="52"/>
      <c r="F19" s="1"/>
      <c r="G19" s="1"/>
    </row>
    <row r="20" spans="1:17" ht="15" collapsed="1" x14ac:dyDescent="0.2">
      <c r="A20" s="51" t="s">
        <v>255</v>
      </c>
      <c r="B20" s="17">
        <v>1981</v>
      </c>
      <c r="C20" s="51" t="s">
        <v>474</v>
      </c>
      <c r="F20" s="1"/>
      <c r="G20" s="1"/>
    </row>
    <row r="21" spans="1:17" ht="15" x14ac:dyDescent="0.2">
      <c r="A21" s="51" t="s">
        <v>256</v>
      </c>
      <c r="B21" s="17">
        <v>1990</v>
      </c>
      <c r="C21" s="51"/>
      <c r="F21" s="1"/>
      <c r="G21" s="1"/>
    </row>
    <row r="22" spans="1:17" ht="15" x14ac:dyDescent="0.2">
      <c r="A22" s="51" t="s">
        <v>257</v>
      </c>
      <c r="B22" s="17" t="s">
        <v>30</v>
      </c>
      <c r="C22" s="51"/>
      <c r="F22" s="1"/>
      <c r="G22" s="1"/>
    </row>
    <row r="23" spans="1:17" ht="32.1" customHeight="1" x14ac:dyDescent="0.2">
      <c r="A23" s="51" t="s">
        <v>258</v>
      </c>
      <c r="B23" s="17" t="s">
        <v>18</v>
      </c>
      <c r="C23" s="51" t="str">
        <f>IF(Hånes_Heståsen!B23=Evalueringsmatrise_grunnlag!E7,"Vedlikehold og utskifting ved A-bygg er allerede finansiert ifm. vedlikeholdsstrategien og midler er allokert hos Eiendom."," ")</f>
        <v xml:space="preserve"> </v>
      </c>
      <c r="F23" s="1"/>
      <c r="G23" s="1"/>
    </row>
    <row r="24" spans="1:17" ht="30" x14ac:dyDescent="0.2">
      <c r="A24" s="51" t="s">
        <v>259</v>
      </c>
      <c r="B24" s="17" t="s">
        <v>46</v>
      </c>
      <c r="C24" s="51" t="s">
        <v>456</v>
      </c>
      <c r="F24" s="1"/>
      <c r="G24" s="1"/>
    </row>
    <row r="25" spans="1:17" ht="27" customHeight="1" x14ac:dyDescent="0.25">
      <c r="A25" s="62" t="s">
        <v>309</v>
      </c>
      <c r="B25" s="38"/>
      <c r="C25" s="39"/>
      <c r="F25" s="1"/>
      <c r="G25" s="1"/>
    </row>
    <row r="26" spans="1:17" ht="30" hidden="1" outlineLevel="2" x14ac:dyDescent="0.25">
      <c r="A26" s="49" t="s">
        <v>310</v>
      </c>
      <c r="B26" s="22">
        <f>B27*0.9</f>
        <v>252</v>
      </c>
      <c r="C26" s="52"/>
      <c r="D26" s="10"/>
      <c r="E26" s="10"/>
      <c r="F26" s="10"/>
      <c r="G26" s="10"/>
      <c r="H26" s="10"/>
      <c r="I26" s="10"/>
      <c r="J26" s="10"/>
      <c r="K26" s="10"/>
      <c r="L26" s="10"/>
      <c r="M26" s="10"/>
      <c r="N26" s="10"/>
      <c r="Q26" s="10"/>
    </row>
    <row r="27" spans="1:17" ht="30" hidden="1" outlineLevel="2" x14ac:dyDescent="0.25">
      <c r="A27" s="49" t="s">
        <v>311</v>
      </c>
      <c r="B27" s="19">
        <v>280</v>
      </c>
      <c r="C27" s="52"/>
      <c r="D27" s="10"/>
      <c r="E27" s="10"/>
      <c r="F27" s="10"/>
      <c r="G27" s="10"/>
      <c r="H27" s="10"/>
      <c r="I27" s="10"/>
      <c r="J27" s="10"/>
      <c r="K27" s="10"/>
      <c r="L27" s="10"/>
      <c r="M27" s="10"/>
      <c r="N27" s="10"/>
      <c r="Q27" s="10"/>
    </row>
    <row r="28" spans="1:17" ht="15" collapsed="1" x14ac:dyDescent="0.25">
      <c r="A28" s="50" t="s">
        <v>290</v>
      </c>
      <c r="B28" s="21">
        <f>B13/B27</f>
        <v>0.75357142857142856</v>
      </c>
      <c r="C28" s="51"/>
      <c r="F28" s="1"/>
      <c r="G28" s="1"/>
    </row>
    <row r="29" spans="1:17" ht="15" x14ac:dyDescent="0.2">
      <c r="A29" s="50" t="s">
        <v>263</v>
      </c>
      <c r="B29" s="67" t="s">
        <v>41</v>
      </c>
      <c r="C29" s="51"/>
      <c r="F29" s="1"/>
      <c r="G29" s="1"/>
    </row>
    <row r="30" spans="1:17" ht="30" hidden="1" outlineLevel="2" x14ac:dyDescent="0.25">
      <c r="A30" s="49" t="s">
        <v>264</v>
      </c>
      <c r="B30" s="22">
        <f>$B$17/$B$13</f>
        <v>26.104265402843602</v>
      </c>
      <c r="C30" s="52"/>
      <c r="D30" s="10"/>
      <c r="E30" s="10"/>
      <c r="F30" s="10"/>
      <c r="G30" s="10"/>
      <c r="H30" s="10"/>
      <c r="I30" s="10"/>
      <c r="J30" s="10"/>
      <c r="K30" s="10"/>
      <c r="L30" s="10"/>
      <c r="M30" s="10"/>
      <c r="N30" s="10"/>
      <c r="Q30" s="10"/>
    </row>
    <row r="31" spans="1:17" ht="15" collapsed="1" x14ac:dyDescent="0.2">
      <c r="A31" s="50" t="s">
        <v>291</v>
      </c>
      <c r="B31" s="30" t="s">
        <v>4</v>
      </c>
      <c r="C31" s="51" t="s">
        <v>457</v>
      </c>
      <c r="F31" s="1"/>
      <c r="G31" s="1"/>
    </row>
    <row r="32" spans="1:17" ht="27" customHeight="1" x14ac:dyDescent="0.25">
      <c r="A32" s="62" t="s">
        <v>313</v>
      </c>
      <c r="B32" s="38" t="s">
        <v>313</v>
      </c>
      <c r="C32" s="39" t="s">
        <v>313</v>
      </c>
      <c r="F32" s="1"/>
      <c r="G32" s="1"/>
    </row>
    <row r="33" spans="1:7" ht="15.75" hidden="1" outlineLevel="1" x14ac:dyDescent="0.2">
      <c r="A33" s="50" t="s">
        <v>51</v>
      </c>
      <c r="B33" s="53" t="s">
        <v>23</v>
      </c>
      <c r="C33" s="51"/>
      <c r="F33" s="1"/>
      <c r="G33" s="1"/>
    </row>
    <row r="34" spans="1:7" ht="15" hidden="1" outlineLevel="2" x14ac:dyDescent="0.2">
      <c r="A34" s="49" t="s">
        <v>56</v>
      </c>
      <c r="B34" s="17" t="s">
        <v>23</v>
      </c>
      <c r="C34" s="52"/>
      <c r="F34" s="1"/>
      <c r="G34" s="1"/>
    </row>
    <row r="35" spans="1:7" ht="30" hidden="1" outlineLevel="2" x14ac:dyDescent="0.2">
      <c r="A35" s="49" t="s">
        <v>268</v>
      </c>
      <c r="B35" s="17" t="s">
        <v>2</v>
      </c>
      <c r="C35" s="52"/>
      <c r="F35" s="1"/>
      <c r="G35" s="1"/>
    </row>
    <row r="36" spans="1:7" ht="29.45" hidden="1" customHeight="1" outlineLevel="2" x14ac:dyDescent="0.2">
      <c r="A36" s="49" t="s">
        <v>269</v>
      </c>
      <c r="B36" s="17" t="s">
        <v>23</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25</v>
      </c>
      <c r="C40" s="51"/>
      <c r="F40" s="1"/>
      <c r="G40" s="1"/>
    </row>
    <row r="41" spans="1:7" ht="18.75" collapsed="1" x14ac:dyDescent="0.2">
      <c r="A41" s="50" t="s">
        <v>272</v>
      </c>
      <c r="B41" s="54" t="s">
        <v>23</v>
      </c>
      <c r="C41" s="51"/>
      <c r="F41" s="1"/>
      <c r="G41" s="1"/>
    </row>
    <row r="42" spans="1:7" ht="27" customHeight="1" x14ac:dyDescent="0.25">
      <c r="A42" s="62" t="s">
        <v>94</v>
      </c>
      <c r="B42" s="38"/>
      <c r="C42" s="39"/>
      <c r="F42" s="1"/>
      <c r="G42" s="1"/>
    </row>
    <row r="43" spans="1:7" ht="30" hidden="1" outlineLevel="1" x14ac:dyDescent="0.2">
      <c r="A43" s="50" t="s">
        <v>95</v>
      </c>
      <c r="B43" s="53" t="s">
        <v>11</v>
      </c>
      <c r="C43" s="51" t="s">
        <v>475</v>
      </c>
      <c r="F43" s="1"/>
      <c r="G43" s="1"/>
    </row>
    <row r="44" spans="1:7" ht="15" hidden="1" outlineLevel="2" x14ac:dyDescent="0.2">
      <c r="A44" s="49" t="s">
        <v>100</v>
      </c>
      <c r="B44" s="17" t="s">
        <v>13</v>
      </c>
      <c r="C44" s="52" t="s">
        <v>476</v>
      </c>
      <c r="F44" s="1"/>
      <c r="G44" s="1"/>
    </row>
    <row r="45" spans="1:7" ht="15" hidden="1" outlineLevel="2" x14ac:dyDescent="0.2">
      <c r="A45" s="49" t="s">
        <v>105</v>
      </c>
      <c r="B45" s="17" t="s">
        <v>13</v>
      </c>
      <c r="C45" s="52" t="s">
        <v>477</v>
      </c>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11</v>
      </c>
      <c r="C48" s="52"/>
      <c r="F48" s="1"/>
      <c r="G48" s="1"/>
    </row>
    <row r="49" spans="1:7" ht="15" hidden="1" outlineLevel="2" x14ac:dyDescent="0.2">
      <c r="A49" s="49" t="s">
        <v>117</v>
      </c>
      <c r="B49" s="17" t="s">
        <v>11</v>
      </c>
      <c r="C49" s="52"/>
      <c r="F49" s="1"/>
      <c r="G49" s="1"/>
    </row>
    <row r="50" spans="1:7" ht="15" hidden="1" outlineLevel="2" x14ac:dyDescent="0.2">
      <c r="A50" s="49" t="s">
        <v>122</v>
      </c>
      <c r="B50" s="17" t="s">
        <v>11</v>
      </c>
      <c r="C50" s="52"/>
      <c r="F50" s="1"/>
      <c r="G50" s="1"/>
    </row>
    <row r="51" spans="1:7" ht="30" hidden="1" outlineLevel="2" x14ac:dyDescent="0.2">
      <c r="A51" s="49" t="s">
        <v>127</v>
      </c>
      <c r="B51" s="17" t="s">
        <v>13</v>
      </c>
      <c r="C51" s="52" t="s">
        <v>478</v>
      </c>
      <c r="F51" s="1"/>
      <c r="G51" s="1"/>
    </row>
    <row r="52" spans="1:7" ht="15.75" hidden="1" outlineLevel="1" x14ac:dyDescent="0.2">
      <c r="A52" s="50" t="s">
        <v>273</v>
      </c>
      <c r="B52" s="53" t="s">
        <v>11</v>
      </c>
      <c r="C52" s="51"/>
      <c r="F52" s="1"/>
      <c r="G52" s="1"/>
    </row>
    <row r="53" spans="1:7" ht="15" hidden="1" outlineLevel="2" x14ac:dyDescent="0.2">
      <c r="A53" s="49" t="s">
        <v>132</v>
      </c>
      <c r="B53" s="17" t="s">
        <v>11</v>
      </c>
      <c r="C53" s="52"/>
      <c r="F53" s="1"/>
      <c r="G53" s="1"/>
    </row>
    <row r="54" spans="1:7" ht="15" hidden="1" outlineLevel="2" x14ac:dyDescent="0.2">
      <c r="A54" s="49" t="s">
        <v>137</v>
      </c>
      <c r="B54" s="17" t="s">
        <v>2</v>
      </c>
      <c r="C54" s="52"/>
      <c r="F54" s="1"/>
      <c r="G54" s="1"/>
    </row>
    <row r="55" spans="1:7" ht="15" hidden="1" outlineLevel="2" x14ac:dyDescent="0.2">
      <c r="A55" s="49" t="s">
        <v>142</v>
      </c>
      <c r="B55" s="17" t="s">
        <v>2</v>
      </c>
      <c r="C55" s="52"/>
      <c r="F55" s="1"/>
      <c r="G55" s="1"/>
    </row>
    <row r="56" spans="1:7" ht="30" hidden="1" outlineLevel="2" x14ac:dyDescent="0.2">
      <c r="A56" s="49" t="s">
        <v>274</v>
      </c>
      <c r="B56" s="17" t="s">
        <v>8</v>
      </c>
      <c r="C56" s="52" t="s">
        <v>479</v>
      </c>
      <c r="F56" s="1"/>
      <c r="G56" s="1"/>
    </row>
    <row r="57" spans="1:7" ht="15.75" hidden="1" outlineLevel="1" x14ac:dyDescent="0.2">
      <c r="A57" s="50" t="s">
        <v>275</v>
      </c>
      <c r="B57" s="53" t="s">
        <v>11</v>
      </c>
      <c r="C57" s="51"/>
      <c r="F57" s="1"/>
      <c r="G57" s="1"/>
    </row>
    <row r="58" spans="1:7" ht="15" hidden="1" outlineLevel="2" x14ac:dyDescent="0.2">
      <c r="A58" s="49" t="s">
        <v>276</v>
      </c>
      <c r="B58" s="17" t="s">
        <v>11</v>
      </c>
      <c r="C58" s="52"/>
      <c r="F58" s="1"/>
      <c r="G58" s="1"/>
    </row>
    <row r="59" spans="1:7" ht="15" hidden="1" outlineLevel="2" x14ac:dyDescent="0.2">
      <c r="A59" s="49" t="s">
        <v>158</v>
      </c>
      <c r="B59" s="17" t="s">
        <v>11</v>
      </c>
      <c r="C59" s="52"/>
      <c r="F59" s="1"/>
      <c r="G59" s="1"/>
    </row>
    <row r="60" spans="1:7" ht="15" hidden="1" outlineLevel="2" x14ac:dyDescent="0.2">
      <c r="A60" s="49" t="s">
        <v>163</v>
      </c>
      <c r="B60" s="17" t="s">
        <v>11</v>
      </c>
      <c r="C60" s="52"/>
      <c r="F60" s="1"/>
      <c r="G60" s="1"/>
    </row>
    <row r="61" spans="1:7" ht="15" hidden="1" outlineLevel="2" x14ac:dyDescent="0.2">
      <c r="A61" s="49" t="s">
        <v>277</v>
      </c>
      <c r="B61" s="17" t="s">
        <v>8</v>
      </c>
      <c r="C61" s="52"/>
      <c r="F61" s="1"/>
      <c r="G61" s="1"/>
    </row>
    <row r="62" spans="1:7" ht="15" hidden="1" outlineLevel="2" x14ac:dyDescent="0.2">
      <c r="A62" s="49" t="s">
        <v>278</v>
      </c>
      <c r="B62" s="17" t="s">
        <v>11</v>
      </c>
      <c r="C62" s="52"/>
      <c r="F62" s="1"/>
      <c r="G62" s="1"/>
    </row>
    <row r="63" spans="1:7" ht="15" hidden="1" outlineLevel="2" x14ac:dyDescent="0.2">
      <c r="A63" s="49" t="s">
        <v>172</v>
      </c>
      <c r="B63" s="17" t="s">
        <v>11</v>
      </c>
      <c r="C63" s="52"/>
      <c r="F63" s="1"/>
      <c r="G63" s="1"/>
    </row>
    <row r="64" spans="1:7" ht="30" hidden="1" outlineLevel="1" x14ac:dyDescent="0.2">
      <c r="A64" s="50" t="s">
        <v>177</v>
      </c>
      <c r="B64" s="53" t="s">
        <v>11</v>
      </c>
      <c r="C64" s="51"/>
      <c r="F64" s="1"/>
      <c r="G64" s="1"/>
    </row>
    <row r="65" spans="1:7" ht="15" hidden="1" outlineLevel="2" x14ac:dyDescent="0.2">
      <c r="A65" s="49" t="s">
        <v>178</v>
      </c>
      <c r="B65" s="17" t="s">
        <v>11</v>
      </c>
      <c r="C65" s="52"/>
      <c r="F65" s="1"/>
      <c r="G65" s="1"/>
    </row>
    <row r="66" spans="1:7" ht="15.75" hidden="1" outlineLevel="1" x14ac:dyDescent="0.2">
      <c r="A66" s="50" t="s">
        <v>183</v>
      </c>
      <c r="B66" s="53" t="s">
        <v>2</v>
      </c>
      <c r="C66" s="51"/>
      <c r="F66" s="1"/>
      <c r="G66" s="1"/>
    </row>
    <row r="67" spans="1:7" ht="30" collapsed="1" x14ac:dyDescent="0.2">
      <c r="A67" s="50" t="s">
        <v>293</v>
      </c>
      <c r="B67" s="54" t="s">
        <v>11</v>
      </c>
      <c r="C67" s="51" t="s">
        <v>475</v>
      </c>
      <c r="F67" s="1"/>
      <c r="G67" s="1"/>
    </row>
    <row r="68" spans="1:7" ht="27" customHeight="1" x14ac:dyDescent="0.25">
      <c r="A68" s="62" t="s">
        <v>189</v>
      </c>
      <c r="B68" s="38"/>
      <c r="C68" s="39"/>
      <c r="F68" s="1"/>
      <c r="G68" s="1"/>
    </row>
    <row r="69" spans="1:7" ht="30" x14ac:dyDescent="0.2">
      <c r="A69" s="50" t="s">
        <v>280</v>
      </c>
      <c r="B69" s="53" t="s">
        <v>13</v>
      </c>
      <c r="C69" s="51" t="s">
        <v>480</v>
      </c>
      <c r="F69" s="1"/>
      <c r="G69" s="1"/>
    </row>
    <row r="70" spans="1:7" ht="30" hidden="1" outlineLevel="2" x14ac:dyDescent="0.2">
      <c r="A70" s="49" t="s">
        <v>281</v>
      </c>
      <c r="B70" s="17" t="s">
        <v>13</v>
      </c>
      <c r="C70" s="52" t="s">
        <v>481</v>
      </c>
      <c r="F70" s="1"/>
      <c r="G70" s="1"/>
    </row>
    <row r="71" spans="1:7" ht="15" hidden="1" outlineLevel="2" x14ac:dyDescent="0.2">
      <c r="A71" s="49" t="s">
        <v>200</v>
      </c>
      <c r="B71" s="17" t="s">
        <v>13</v>
      </c>
      <c r="C71" s="52" t="s">
        <v>482</v>
      </c>
      <c r="F71" s="1"/>
      <c r="G71" s="1"/>
    </row>
    <row r="72" spans="1:7" ht="15.75" collapsed="1" x14ac:dyDescent="0.2">
      <c r="A72" s="50" t="s">
        <v>205</v>
      </c>
      <c r="B72" s="53" t="s">
        <v>11</v>
      </c>
      <c r="C72" s="51"/>
      <c r="F72" s="1"/>
      <c r="G72" s="1"/>
    </row>
    <row r="73" spans="1:7" ht="15" hidden="1" outlineLevel="2" x14ac:dyDescent="0.2">
      <c r="A73" s="49" t="s">
        <v>206</v>
      </c>
      <c r="B73" s="17" t="s">
        <v>11</v>
      </c>
      <c r="C73" s="52"/>
      <c r="F73" s="1"/>
      <c r="G73" s="1"/>
    </row>
    <row r="74" spans="1:7" ht="30" hidden="1" outlineLevel="2" x14ac:dyDescent="0.2">
      <c r="A74" s="49" t="s">
        <v>211</v>
      </c>
      <c r="B74" s="17" t="s">
        <v>11</v>
      </c>
      <c r="C74" s="52"/>
      <c r="F74" s="1"/>
      <c r="G74" s="1"/>
    </row>
    <row r="75" spans="1:7" ht="15" hidden="1" outlineLevel="2" x14ac:dyDescent="0.2">
      <c r="A75" s="49" t="s">
        <v>282</v>
      </c>
      <c r="B75" s="17" t="s">
        <v>11</v>
      </c>
      <c r="C75" s="52"/>
      <c r="F75" s="1"/>
      <c r="G75" s="1"/>
    </row>
    <row r="76" spans="1:7" ht="27" customHeight="1" collapsed="1" x14ac:dyDescent="0.25">
      <c r="A76" s="62" t="s">
        <v>319</v>
      </c>
      <c r="B76" s="38"/>
      <c r="C76" s="39"/>
      <c r="F76" s="1"/>
      <c r="G76" s="1"/>
    </row>
    <row r="77" spans="1:7" ht="30" x14ac:dyDescent="0.2">
      <c r="A77" s="50" t="s">
        <v>283</v>
      </c>
      <c r="B77" s="53" t="s">
        <v>13</v>
      </c>
      <c r="C77" s="51" t="s">
        <v>417</v>
      </c>
      <c r="F77" s="1"/>
      <c r="G77" s="1"/>
    </row>
    <row r="78" spans="1:7" ht="15" hidden="1" outlineLevel="2" x14ac:dyDescent="0.2">
      <c r="A78" s="49" t="s">
        <v>223</v>
      </c>
      <c r="B78" s="17" t="s">
        <v>2</v>
      </c>
      <c r="C78" s="52"/>
      <c r="F78" s="1"/>
      <c r="G78" s="1"/>
    </row>
    <row r="79" spans="1:7" ht="15" hidden="1" outlineLevel="2" x14ac:dyDescent="0.2">
      <c r="A79" s="49" t="s">
        <v>284</v>
      </c>
      <c r="B79" s="17" t="s">
        <v>13</v>
      </c>
      <c r="C79" s="52" t="s">
        <v>483</v>
      </c>
      <c r="F79" s="1"/>
      <c r="G79" s="1"/>
    </row>
    <row r="80" spans="1:7" ht="30" hidden="1" outlineLevel="2" x14ac:dyDescent="0.2">
      <c r="A80" s="49" t="s">
        <v>285</v>
      </c>
      <c r="B80" s="17" t="s">
        <v>13</v>
      </c>
      <c r="C80" s="52" t="s">
        <v>484</v>
      </c>
      <c r="F80" s="1"/>
      <c r="G80" s="1"/>
    </row>
    <row r="81" spans="1:7" ht="15" hidden="1" outlineLevel="2" x14ac:dyDescent="0.2">
      <c r="A81" s="49" t="s">
        <v>230</v>
      </c>
      <c r="B81" s="17" t="s">
        <v>13</v>
      </c>
      <c r="C81" s="52" t="s">
        <v>485</v>
      </c>
      <c r="F81" s="1"/>
      <c r="G81" s="1"/>
    </row>
    <row r="82" spans="1:7" ht="15" hidden="1" outlineLevel="2" x14ac:dyDescent="0.2">
      <c r="A82" s="49" t="s">
        <v>231</v>
      </c>
      <c r="B82" s="17" t="s">
        <v>13</v>
      </c>
      <c r="C82" s="52" t="s">
        <v>486</v>
      </c>
      <c r="F82" s="1"/>
      <c r="G82" s="1"/>
    </row>
    <row r="83" spans="1:7" ht="15" hidden="1" outlineLevel="2" x14ac:dyDescent="0.2">
      <c r="A83" s="49" t="s">
        <v>232</v>
      </c>
      <c r="B83" s="17" t="s">
        <v>13</v>
      </c>
      <c r="C83" s="52" t="s">
        <v>487</v>
      </c>
      <c r="F83" s="1"/>
      <c r="G83" s="1"/>
    </row>
    <row r="84" spans="1:7" ht="15" hidden="1" outlineLevel="2" x14ac:dyDescent="0.2">
      <c r="A84" s="49" t="s">
        <v>233</v>
      </c>
      <c r="B84" s="17" t="s">
        <v>11</v>
      </c>
      <c r="C84" s="52"/>
      <c r="F84" s="1"/>
      <c r="G84" s="1"/>
    </row>
    <row r="85" spans="1:7" ht="30" collapsed="1" x14ac:dyDescent="0.2">
      <c r="A85" s="50" t="s">
        <v>235</v>
      </c>
      <c r="B85" s="53" t="s">
        <v>13</v>
      </c>
      <c r="C85" s="51" t="s">
        <v>488</v>
      </c>
      <c r="F85" s="1"/>
      <c r="G85" s="1"/>
    </row>
    <row r="86" spans="1:7" ht="30" hidden="1" outlineLevel="2" x14ac:dyDescent="0.2">
      <c r="A86" s="49" t="s">
        <v>240</v>
      </c>
      <c r="B86" s="17" t="s">
        <v>13</v>
      </c>
      <c r="C86" s="52" t="s">
        <v>489</v>
      </c>
      <c r="F86" s="1"/>
      <c r="G86" s="1"/>
    </row>
    <row r="87" spans="1:7" ht="30" hidden="1" outlineLevel="2" x14ac:dyDescent="0.2">
      <c r="A87" s="49" t="s">
        <v>241</v>
      </c>
      <c r="B87" s="17" t="s">
        <v>13</v>
      </c>
      <c r="C87" s="52" t="s">
        <v>390</v>
      </c>
      <c r="F87" s="1"/>
      <c r="G87" s="1"/>
    </row>
    <row r="88" spans="1:7" ht="15" hidden="1" outlineLevel="2" x14ac:dyDescent="0.2">
      <c r="A88" s="49" t="s">
        <v>242</v>
      </c>
      <c r="B88" s="17" t="s">
        <v>13</v>
      </c>
      <c r="C88" s="52" t="s">
        <v>490</v>
      </c>
      <c r="F88" s="1"/>
      <c r="G88" s="1"/>
    </row>
    <row r="89" spans="1:7" ht="15" hidden="1" outlineLevel="2" x14ac:dyDescent="0.2">
      <c r="A89" s="49" t="s">
        <v>243</v>
      </c>
      <c r="B89" s="17" t="s">
        <v>13</v>
      </c>
      <c r="C89" s="52" t="s">
        <v>491</v>
      </c>
      <c r="F89" s="1"/>
      <c r="G89" s="1"/>
    </row>
    <row r="90" spans="1:7" ht="45" hidden="1" outlineLevel="2" x14ac:dyDescent="0.2">
      <c r="A90" s="49" t="s">
        <v>244</v>
      </c>
      <c r="B90" s="17" t="s">
        <v>13</v>
      </c>
      <c r="C90" s="52" t="s">
        <v>492</v>
      </c>
      <c r="F90" s="1"/>
      <c r="G90" s="1"/>
    </row>
    <row r="91" spans="1:7" ht="12.75" customHeight="1" collapsed="1" x14ac:dyDescent="0.2"/>
  </sheetData>
  <sheetProtection formatColumns="0" formatRows="0" insertHyperlinks="0" selectLockedCells="1"/>
  <dataConsolidate/>
  <conditionalFormatting sqref="B21:B24 B43:B67 B69:B75">
    <cfRule type="containsText" dxfId="1873" priority="81" operator="containsText" text="TG0">
      <formula>NOT(ISERROR(SEARCH("TG0",B21)))</formula>
    </cfRule>
    <cfRule type="containsText" dxfId="1872" priority="80" operator="containsText" text="TG1">
      <formula>NOT(ISERROR(SEARCH("TG1",B21)))</formula>
    </cfRule>
    <cfRule type="containsText" dxfId="1871" priority="79" operator="containsText" text="TG2">
      <formula>NOT(ISERROR(SEARCH("TG2",B21)))</formula>
    </cfRule>
    <cfRule type="containsText" dxfId="1870" priority="78" operator="containsText" text="TG3">
      <formula>NOT(ISERROR(SEARCH("TG3",B21)))</formula>
    </cfRule>
  </conditionalFormatting>
  <conditionalFormatting sqref="B22 B24">
    <cfRule type="containsText" dxfId="1869" priority="77" operator="containsText" text="Ja">
      <formula>NOT(ISERROR(SEARCH("Ja",B22)))</formula>
    </cfRule>
  </conditionalFormatting>
  <conditionalFormatting sqref="B22">
    <cfRule type="containsText" dxfId="1868" priority="76" operator="containsText" text="ja">
      <formula>NOT(ISERROR(SEARCH("ja",B22)))</formula>
    </cfRule>
  </conditionalFormatting>
  <conditionalFormatting sqref="B28">
    <cfRule type="cellIs" dxfId="1867" priority="86" operator="lessThan">
      <formula>0.79</formula>
    </cfRule>
    <cfRule type="cellIs" dxfId="1866" priority="88" operator="greaterThan">
      <formula>0.79</formula>
    </cfRule>
    <cfRule type="cellIs" dxfId="1865" priority="87" operator="greaterThan">
      <formula>0.9</formula>
    </cfRule>
  </conditionalFormatting>
  <conditionalFormatting sqref="B29">
    <cfRule type="containsText" dxfId="1864" priority="31" operator="containsText" text="God">
      <formula>NOT(ISERROR(SEARCH("God",B29)))</formula>
    </cfRule>
    <cfRule type="containsText" dxfId="1863" priority="28" operator="containsText" text="For lite">
      <formula>NOT(ISERROR(SEARCH("For lite",B29)))</formula>
    </cfRule>
    <cfRule type="containsText" dxfId="1862" priority="29" operator="containsText" text="Mangelfull">
      <formula>NOT(ISERROR(SEARCH("Mangelfull",B29)))</formula>
    </cfRule>
    <cfRule type="containsText" dxfId="1861" priority="30" operator="containsText" text="Tilstrekkelig">
      <formula>NOT(ISERROR(SEARCH("Tilstrekkelig",B29)))</formula>
    </cfRule>
  </conditionalFormatting>
  <conditionalFormatting sqref="B33:B41 B77:B90">
    <cfRule type="containsText" dxfId="1860" priority="84" operator="containsText" text="EG1">
      <formula>NOT(ISERROR(SEARCH("EG1",B33)))</formula>
    </cfRule>
    <cfRule type="containsText" dxfId="1859" priority="83" operator="containsText" text="EG2">
      <formula>NOT(ISERROR(SEARCH("EG2",B33)))</formula>
    </cfRule>
    <cfRule type="containsText" dxfId="1858" priority="85" operator="containsText" text="EG0">
      <formula>NOT(ISERROR(SEARCH("EG0",B33)))</formula>
    </cfRule>
  </conditionalFormatting>
  <conditionalFormatting sqref="B77:B90 B33:B41">
    <cfRule type="containsText" dxfId="1857" priority="82" operator="containsText" text="EG3">
      <formula>NOT(ISERROR(SEARCH("EG3",B33)))</formula>
    </cfRule>
  </conditionalFormatting>
  <conditionalFormatting sqref="B77:B90">
    <cfRule type="containsText" dxfId="1856" priority="2" operator="containsText" text="TG2">
      <formula>NOT(ISERROR(SEARCH("TG2",B77)))</formula>
    </cfRule>
    <cfRule type="containsText" dxfId="1855" priority="3" operator="containsText" text="TG1">
      <formula>NOT(ISERROR(SEARCH("TG1",B77)))</formula>
    </cfRule>
    <cfRule type="containsText" dxfId="1854" priority="4" operator="containsText" text="TG0">
      <formula>NOT(ISERROR(SEARCH("TG0",B77)))</formula>
    </cfRule>
    <cfRule type="containsText" dxfId="1853" priority="1" operator="containsText" text="TG3">
      <formula>NOT(ISERROR(SEARCH("TG3",B77)))</formula>
    </cfRule>
  </conditionalFormatting>
  <conditionalFormatting sqref="L2">
    <cfRule type="containsText" dxfId="1852" priority="71" operator="containsText" text="TG0">
      <formula>NOT(ISERROR(SEARCH("TG0",L2)))</formula>
    </cfRule>
    <cfRule type="containsText" dxfId="1851" priority="67" operator="containsText" text="TG3">
      <formula>NOT(ISERROR(SEARCH("TG3",L2)))</formula>
    </cfRule>
    <cfRule type="containsText" dxfId="1850" priority="68" operator="containsText" text="TG2">
      <formula>NOT(ISERROR(SEARCH("TG2",L2)))</formula>
    </cfRule>
    <cfRule type="containsText" dxfId="1849" priority="69" operator="containsText" text="TG1">
      <formula>NOT(ISERROR(SEARCH("TG1",L2)))</formula>
    </cfRule>
    <cfRule type="containsText" dxfId="1848" priority="70" operator="containsText" text="TG0">
      <formula>NOT(ISERROR(SEARCH("TG0",L2)))</formula>
    </cfRule>
    <cfRule type="containsText" dxfId="1847" priority="65" operator="containsText" text="ja">
      <formula>NOT(ISERROR(SEARCH("ja",L2)))</formula>
    </cfRule>
    <cfRule type="containsText" dxfId="1846" priority="66" operator="containsText" text="Ja">
      <formula>NOT(ISERROR(SEARCH("Ja",L2)))</formula>
    </cfRule>
  </conditionalFormatting>
  <conditionalFormatting sqref="M2 O2:P2">
    <cfRule type="containsText" dxfId="1845" priority="90" operator="containsText" text="EG2">
      <formula>NOT(ISERROR(SEARCH("EG2",M2)))</formula>
    </cfRule>
    <cfRule type="containsText" dxfId="1844" priority="91" operator="containsText" text="EG1">
      <formula>NOT(ISERROR(SEARCH("EG1",M2)))</formula>
    </cfRule>
    <cfRule type="containsText" dxfId="1843" priority="92" operator="containsText" text="EG0">
      <formula>NOT(ISERROR(SEARCH("EG0",M2)))</formula>
    </cfRule>
    <cfRule type="containsText" dxfId="1842" priority="89" operator="containsText" text="EG3">
      <formula>NOT(ISERROR(SEARCH("EG3",M2)))</formula>
    </cfRule>
  </conditionalFormatting>
  <conditionalFormatting sqref="N2">
    <cfRule type="containsText" dxfId="1841" priority="61" operator="containsText" text="TG2">
      <formula>NOT(ISERROR(SEARCH("TG2",N2)))</formula>
    </cfRule>
    <cfRule type="containsText" dxfId="1840" priority="62" operator="containsText" text="TG1">
      <formula>NOT(ISERROR(SEARCH("TG1",N2)))</formula>
    </cfRule>
    <cfRule type="containsText" dxfId="1839" priority="63" operator="containsText" text="TG0">
      <formula>NOT(ISERROR(SEARCH("TG0",N2)))</formula>
    </cfRule>
    <cfRule type="containsText" dxfId="1838" priority="64" operator="containsText" text="TG0">
      <formula>NOT(ISERROR(SEARCH("TG0",N2)))</formula>
    </cfRule>
    <cfRule type="containsText" dxfId="1837" priority="60" operator="containsText" text="TG3">
      <formula>NOT(ISERROR(SEARCH("TG3",N2)))</formula>
    </cfRule>
    <cfRule type="containsText" dxfId="1836" priority="59" operator="containsText" text="Ja">
      <formula>NOT(ISERROR(SEARCH("Ja",N2)))</formula>
    </cfRule>
  </conditionalFormatting>
  <conditionalFormatting sqref="Q2">
    <cfRule type="cellIs" dxfId="1835" priority="51" operator="lessThan">
      <formula>0.79</formula>
    </cfRule>
    <cfRule type="cellIs" dxfId="1834" priority="53" operator="greaterThan">
      <formula>0.79</formula>
    </cfRule>
    <cfRule type="cellIs" dxfId="1833" priority="52" operator="greaterThan">
      <formula>0.9</formula>
    </cfRule>
  </conditionalFormatting>
  <conditionalFormatting sqref="R2">
    <cfRule type="containsText" dxfId="1832" priority="50" operator="containsText" text="God">
      <formula>NOT(ISERROR(SEARCH("God",R2)))</formula>
    </cfRule>
    <cfRule type="containsText" dxfId="1831" priority="49" operator="containsText" text="Tilstrekkelig">
      <formula>NOT(ISERROR(SEARCH("Tilstrekkelig",R2)))</formula>
    </cfRule>
    <cfRule type="containsText" dxfId="1830" priority="48" operator="containsText" text="Mangelfull">
      <formula>NOT(ISERROR(SEARCH("Mangelfull",R2)))</formula>
    </cfRule>
    <cfRule type="containsText" dxfId="1829" priority="47" operator="containsText" text="For lite">
      <formula>NOT(ISERROR(SEARCH("For lite",R2)))</formula>
    </cfRule>
  </conditionalFormatting>
  <conditionalFormatting sqref="U2:AC2">
    <cfRule type="containsText" dxfId="1828" priority="42" operator="containsText" text="EG3">
      <formula>NOT(ISERROR(SEARCH("EG3",U2)))</formula>
    </cfRule>
    <cfRule type="containsText" dxfId="1827" priority="45" operator="containsText" text="EG0">
      <formula>NOT(ISERROR(SEARCH("EG0",U2)))</formula>
    </cfRule>
    <cfRule type="containsText" dxfId="1826" priority="44" operator="containsText" text="EG1">
      <formula>NOT(ISERROR(SEARCH("EG1",U2)))</formula>
    </cfRule>
    <cfRule type="containsText" dxfId="1825" priority="43" operator="containsText" text="EG2">
      <formula>NOT(ISERROR(SEARCH("EG2",U2)))</formula>
    </cfRule>
  </conditionalFormatting>
  <conditionalFormatting sqref="AD2:CB2">
    <cfRule type="containsText" dxfId="1824" priority="6" operator="containsText" text="TG2">
      <formula>NOT(ISERROR(SEARCH("TG2",AD2)))</formula>
    </cfRule>
    <cfRule type="containsText" dxfId="1823" priority="7" operator="containsText" text="TG1">
      <formula>NOT(ISERROR(SEARCH("TG1",AD2)))</formula>
    </cfRule>
    <cfRule type="containsText" dxfId="1822" priority="8" operator="containsText" text="TG0">
      <formula>NOT(ISERROR(SEARCH("TG0",AD2)))</formula>
    </cfRule>
    <cfRule type="containsText" dxfId="1821" priority="5" operator="containsText" text="TG3">
      <formula>NOT(ISERROR(SEARCH("TG3",AD2)))</formula>
    </cfRule>
  </conditionalFormatting>
  <conditionalFormatting sqref="BX2:CB2">
    <cfRule type="containsText" dxfId="1820" priority="13" operator="containsText" text="ja">
      <formula>NOT(ISERROR(SEARCH("ja",BX2)))</formula>
    </cfRule>
    <cfRule type="containsText" dxfId="1819" priority="14" operator="containsText" text="Ja">
      <formula>NOT(ISERROR(SEARCH("Ja",BX2)))</formula>
    </cfRule>
  </conditionalFormatting>
  <hyperlinks>
    <hyperlink ref="C14" r:id="rId1" xr:uid="{6BAB75E1-0DFA-4D47-9B19-CC7DC2C22D80}"/>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27" operator="containsText" id="{7075A0CF-8353-48ED-8810-E1DDB0FCC530}">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6" operator="containsText" id="{0E380F26-03F5-4713-A59D-DDA9142AAF0D}">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19B5733A-11EB-4A93-AA4F-7B94025E5D0F}">
          <x14:formula1>
            <xm:f>Evalueringsmatrise_grunnlag!$A$9:$A$13</xm:f>
          </x14:formula1>
          <xm:sqref>B33:B41</xm:sqref>
        </x14:dataValidation>
        <x14:dataValidation type="list" allowBlank="1" showInputMessage="1" showErrorMessage="1" xr:uid="{9DAAB122-9425-407B-8E8B-EFF7263DB357}">
          <x14:formula1>
            <xm:f>Evalueringsmatrise_grunnlag!$A$27:$A$28</xm:f>
          </x14:formula1>
          <xm:sqref>B24 B68 B76</xm:sqref>
        </x14:dataValidation>
        <x14:dataValidation type="list" allowBlank="1" showInputMessage="1" showErrorMessage="1" xr:uid="{167FA2ED-338A-4E4F-91DF-8564654215A4}">
          <x14:formula1>
            <xm:f>Evalueringsmatrise_grunnlag!$A$2:$A$6</xm:f>
          </x14:formula1>
          <xm:sqref>B43:B67 B69:B75</xm:sqref>
        </x14:dataValidation>
        <x14:dataValidation type="list" allowBlank="1" showInputMessage="1" showErrorMessage="1" xr:uid="{47FB4325-EE4E-4232-A801-FB807B9CCFC0}">
          <x14:formula1>
            <xm:f>Evalueringsmatrise_grunnlag!$A$21:$A$24</xm:f>
          </x14:formula1>
          <xm:sqref>B29</xm:sqref>
        </x14:dataValidation>
        <x14:dataValidation type="list" allowBlank="1" showInputMessage="1" showErrorMessage="1" xr:uid="{176D1D3C-EEA4-4A35-98CC-CDE66B1D8F15}">
          <x14:formula1>
            <xm:f>Evalueringsmatrise_grunnlag!$E$13:$E$17</xm:f>
          </x14:formula1>
          <xm:sqref>B22</xm:sqref>
        </x14:dataValidation>
        <x14:dataValidation type="list" allowBlank="1" showInputMessage="1" showErrorMessage="1" xr:uid="{BA6EF9E9-865E-420E-93B1-38E4BC24E277}">
          <x14:formula1>
            <xm:f>Evalueringsmatrise_grunnlag!$E$2:$E$4</xm:f>
          </x14:formula1>
          <xm:sqref>B31</xm:sqref>
        </x14:dataValidation>
        <x14:dataValidation type="list" allowBlank="1" showInputMessage="1" showErrorMessage="1" xr:uid="{81F72609-777D-47A1-A093-461C279655EC}">
          <x14:formula1>
            <xm:f>Evalueringsmatrise_grunnlag!$E$7:$E$10</xm:f>
          </x14:formula1>
          <xm:sqref>B23</xm:sqref>
        </x14:dataValidation>
        <x14:dataValidation type="list" allowBlank="1" showInputMessage="1" showErrorMessage="1" xr:uid="{148845C9-8255-48FA-BF51-5D693770894E}">
          <x14:formula1>
            <xm:f>Evalueringsmatrise_grunnlag!$A$3:$A$6</xm:f>
          </x14:formula1>
          <xm:sqref>B77:B90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7DB0F-45A2-4C52-9948-4046E2319680}">
  <sheetPr>
    <tabColor theme="5" tint="0.79998168889431442"/>
    <pageSetUpPr fitToPage="1"/>
  </sheetPr>
  <dimension ref="A1:CC92"/>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Justvik skole</v>
      </c>
      <c r="B2" s="65" t="str">
        <f>$B$12</f>
        <v>1.-7. trinn</v>
      </c>
      <c r="C2" s="22">
        <f>$B$13</f>
        <v>211</v>
      </c>
      <c r="D2" s="22">
        <f>$B$14</f>
        <v>0</v>
      </c>
      <c r="E2" s="22" t="str">
        <f>$B$15</f>
        <v>-</v>
      </c>
      <c r="F2" s="66">
        <f>$B$16</f>
        <v>18026</v>
      </c>
      <c r="G2" s="66">
        <f>$B$17</f>
        <v>12630</v>
      </c>
      <c r="H2" s="66">
        <f>$B$18</f>
        <v>12630</v>
      </c>
      <c r="I2" s="66">
        <f>$B$19</f>
        <v>0</v>
      </c>
      <c r="J2" s="66">
        <f>$B$20</f>
        <v>2018</v>
      </c>
      <c r="K2" s="22" t="str">
        <f>$B$21</f>
        <v>-</v>
      </c>
      <c r="L2" s="32" t="str">
        <f>$B$22</f>
        <v>Nei</v>
      </c>
      <c r="M2" s="32" t="str">
        <f>$B$23</f>
        <v>A</v>
      </c>
      <c r="N2" s="32" t="str">
        <f>$B$24</f>
        <v>Nei</v>
      </c>
      <c r="O2" s="33">
        <f>$B$26</f>
        <v>268.2</v>
      </c>
      <c r="P2" s="32">
        <f>$B$27</f>
        <v>298</v>
      </c>
      <c r="Q2" s="21">
        <f>$B$28</f>
        <v>0.70805369127516782</v>
      </c>
      <c r="R2" s="61" t="str">
        <f>$B$29</f>
        <v>God</v>
      </c>
      <c r="S2" s="22">
        <f>$B$30</f>
        <v>59.857819905213269</v>
      </c>
      <c r="T2" s="32" t="str">
        <f>$B$31</f>
        <v>→</v>
      </c>
      <c r="U2" s="17" t="str">
        <f>$B$33</f>
        <v>EG0</v>
      </c>
      <c r="V2" s="17" t="str">
        <f>$B$34</f>
        <v>EG0</v>
      </c>
      <c r="W2" s="17" t="str">
        <f>$B$35</f>
        <v>EG0</v>
      </c>
      <c r="X2" s="17" t="str">
        <f>$B$36</f>
        <v>EG0</v>
      </c>
      <c r="Y2" s="17" t="str">
        <f>$B$37</f>
        <v>EG0</v>
      </c>
      <c r="Z2" s="17" t="str">
        <f>$B$38</f>
        <v>EG0</v>
      </c>
      <c r="AA2" s="17" t="str">
        <f>$B$39</f>
        <v>EG0</v>
      </c>
      <c r="AB2" s="17" t="str">
        <f>$B$40</f>
        <v>-</v>
      </c>
      <c r="AC2" s="17" t="str">
        <f>$B$41</f>
        <v>EG0</v>
      </c>
      <c r="AD2" s="17" t="str">
        <f>$B$43</f>
        <v>-</v>
      </c>
      <c r="AE2" s="17" t="str">
        <f>$B$44</f>
        <v>-</v>
      </c>
      <c r="AF2" s="17" t="str">
        <f>$B$45</f>
        <v>-</v>
      </c>
      <c r="AG2" s="17" t="str">
        <f>$B$46</f>
        <v>-</v>
      </c>
      <c r="AH2" s="17" t="str">
        <f>$B$47</f>
        <v>-</v>
      </c>
      <c r="AI2" s="17" t="str">
        <f>$B$48</f>
        <v>-</v>
      </c>
      <c r="AJ2" s="17" t="str">
        <f>$B$49</f>
        <v>-</v>
      </c>
      <c r="AK2" s="17" t="str">
        <f>$B$50</f>
        <v>-</v>
      </c>
      <c r="AL2" s="17" t="str">
        <f>$B$51</f>
        <v>-</v>
      </c>
      <c r="AM2" s="17" t="str">
        <f>$B$52</f>
        <v>-</v>
      </c>
      <c r="AN2" s="17" t="str">
        <f>$B$53</f>
        <v>-</v>
      </c>
      <c r="AO2" s="17" t="str">
        <f>$B$54</f>
        <v>-</v>
      </c>
      <c r="AP2" s="17" t="str">
        <f>$B$55</f>
        <v>-</v>
      </c>
      <c r="AQ2" s="17" t="str">
        <f>$B$56</f>
        <v>-</v>
      </c>
      <c r="AR2" s="17" t="str">
        <f>$B$57</f>
        <v>-</v>
      </c>
      <c r="AS2" s="17" t="str">
        <f>$B$58</f>
        <v>-</v>
      </c>
      <c r="AT2" s="17" t="str">
        <f>$B$59</f>
        <v>-</v>
      </c>
      <c r="AU2" s="17" t="str">
        <f>$B$60</f>
        <v>-</v>
      </c>
      <c r="AV2" s="17" t="str">
        <f>$B$61</f>
        <v>-</v>
      </c>
      <c r="AW2" s="17" t="str">
        <f>$B$62</f>
        <v>-</v>
      </c>
      <c r="AX2" s="17" t="str">
        <f>$B$63</f>
        <v>-</v>
      </c>
      <c r="AY2" s="17" t="str">
        <f>$B$64</f>
        <v>-</v>
      </c>
      <c r="AZ2" s="17" t="str">
        <f>$B$65</f>
        <v>-</v>
      </c>
      <c r="BA2" s="17" t="str">
        <f>$B$66</f>
        <v>-</v>
      </c>
      <c r="BB2" s="17" t="str">
        <f>$B$67</f>
        <v>TG1</v>
      </c>
      <c r="BC2" s="17" t="str">
        <f>$B$69</f>
        <v>TG1</v>
      </c>
      <c r="BD2" s="17" t="str">
        <f>$B$70</f>
        <v>TG1</v>
      </c>
      <c r="BE2" s="17" t="str">
        <f>$B$71</f>
        <v>TG1</v>
      </c>
      <c r="BF2" s="17" t="str">
        <f>$B$72</f>
        <v>TG0</v>
      </c>
      <c r="BG2" s="17" t="str">
        <f>$B$73</f>
        <v>TG0</v>
      </c>
      <c r="BH2" s="17" t="str">
        <f>$B$74</f>
        <v>TG1</v>
      </c>
      <c r="BI2" s="17" t="str">
        <f>$B$75</f>
        <v>TG0</v>
      </c>
      <c r="BJ2" s="17" t="str">
        <f>$B$77</f>
        <v>TG0</v>
      </c>
      <c r="BK2" s="17" t="str">
        <f>$B$78</f>
        <v>-</v>
      </c>
      <c r="BL2" s="17" t="str">
        <f>$B$79</f>
        <v>-</v>
      </c>
      <c r="BM2" s="17" t="str">
        <f>$B$80</f>
        <v>-</v>
      </c>
      <c r="BN2" s="17" t="str">
        <f>$B$81</f>
        <v>-</v>
      </c>
      <c r="BO2" s="17" t="str">
        <f>$B$82</f>
        <v>-</v>
      </c>
      <c r="BP2" s="17" t="str">
        <f>$B$83</f>
        <v>-</v>
      </c>
      <c r="BQ2" s="17" t="str">
        <f>$B$84</f>
        <v>-</v>
      </c>
      <c r="BR2" s="17" t="str">
        <f>$B$85</f>
        <v>TG0</v>
      </c>
      <c r="BS2" s="17" t="str">
        <f>$B$86</f>
        <v>TG0</v>
      </c>
      <c r="BT2" s="17" t="str">
        <f>$B$87</f>
        <v>TG0</v>
      </c>
      <c r="BU2" s="17" t="str">
        <f>$B$88</f>
        <v>TG0</v>
      </c>
      <c r="BV2" s="17" t="str">
        <f>$B$89</f>
        <v>-</v>
      </c>
      <c r="BW2" s="17" t="str">
        <f>$B$90</f>
        <v>TG1</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493</v>
      </c>
      <c r="B11" s="9" t="s">
        <v>303</v>
      </c>
      <c r="C11" s="9" t="s">
        <v>304</v>
      </c>
      <c r="AU11" s="1"/>
      <c r="AV11" s="1"/>
    </row>
    <row r="12" spans="1:81" ht="15.75" x14ac:dyDescent="0.25">
      <c r="A12" s="51" t="s">
        <v>247</v>
      </c>
      <c r="B12" s="34" t="s">
        <v>332</v>
      </c>
      <c r="C12" s="51" t="s">
        <v>494</v>
      </c>
      <c r="D12" s="10"/>
      <c r="E12" s="10"/>
      <c r="F12" s="10"/>
      <c r="G12" s="10"/>
      <c r="H12" s="10"/>
      <c r="I12" s="10"/>
      <c r="J12" s="10"/>
      <c r="K12" s="10"/>
      <c r="L12" s="10"/>
      <c r="M12" s="10"/>
      <c r="N12" s="10"/>
      <c r="O12" s="10"/>
      <c r="P12" s="10"/>
      <c r="Q12" s="10"/>
      <c r="R12" s="10"/>
      <c r="S12" s="10"/>
      <c r="T12" s="10"/>
      <c r="U12" s="10"/>
      <c r="V12" s="10"/>
      <c r="W12" s="10"/>
      <c r="X12" s="10"/>
      <c r="Y12" s="10"/>
      <c r="BB12" s="10"/>
      <c r="BC12" s="10"/>
    </row>
    <row r="13" spans="1:81" ht="15.75" x14ac:dyDescent="0.25">
      <c r="A13" s="51" t="s">
        <v>248</v>
      </c>
      <c r="B13" s="19">
        <v>211</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81" ht="15.75" x14ac:dyDescent="0.25">
      <c r="A14" s="51" t="s">
        <v>249</v>
      </c>
      <c r="B14" s="28"/>
      <c r="C14" s="71" t="s">
        <v>410</v>
      </c>
      <c r="D14" s="10"/>
      <c r="E14" s="10"/>
      <c r="F14" s="10"/>
      <c r="G14" s="10"/>
      <c r="H14" s="10"/>
      <c r="I14" s="10"/>
      <c r="J14" s="10"/>
      <c r="K14" s="10"/>
      <c r="L14" s="10"/>
      <c r="M14" s="10"/>
      <c r="P14" s="10"/>
    </row>
    <row r="15" spans="1:81" ht="15" x14ac:dyDescent="0.2">
      <c r="A15" s="51" t="s">
        <v>250</v>
      </c>
      <c r="B15" s="17" t="s">
        <v>2</v>
      </c>
      <c r="C15" s="51"/>
      <c r="F15" s="1"/>
      <c r="G15" s="1"/>
    </row>
    <row r="16" spans="1:81" ht="15" x14ac:dyDescent="0.2">
      <c r="A16" s="51" t="s">
        <v>251</v>
      </c>
      <c r="B16" s="17">
        <v>18026</v>
      </c>
      <c r="C16" s="51"/>
      <c r="F16" s="1"/>
      <c r="G16" s="1"/>
    </row>
    <row r="17" spans="1:16" ht="15" x14ac:dyDescent="0.2">
      <c r="A17" s="51" t="s">
        <v>252</v>
      </c>
      <c r="B17" s="63">
        <f>$B$18+$B$19</f>
        <v>12630</v>
      </c>
      <c r="C17" s="51"/>
      <c r="F17" s="1"/>
      <c r="G17" s="1"/>
    </row>
    <row r="18" spans="1:16" ht="15" hidden="1" outlineLevel="2" x14ac:dyDescent="0.2">
      <c r="A18" s="49" t="s">
        <v>253</v>
      </c>
      <c r="B18" s="17">
        <v>12630</v>
      </c>
      <c r="C18" s="52"/>
      <c r="F18" s="1"/>
      <c r="G18" s="1"/>
    </row>
    <row r="19" spans="1:16" ht="15" hidden="1" outlineLevel="2" x14ac:dyDescent="0.2">
      <c r="A19" s="49" t="s">
        <v>254</v>
      </c>
      <c r="B19" s="17">
        <v>0</v>
      </c>
      <c r="C19" s="52"/>
      <c r="F19" s="1"/>
      <c r="G19" s="1"/>
    </row>
    <row r="20" spans="1:16" ht="15" collapsed="1" x14ac:dyDescent="0.2">
      <c r="A20" s="51" t="s">
        <v>255</v>
      </c>
      <c r="B20" s="17">
        <v>2018</v>
      </c>
      <c r="C20" s="51"/>
      <c r="F20" s="1"/>
      <c r="G20" s="1"/>
    </row>
    <row r="21" spans="1:16" ht="15" x14ac:dyDescent="0.2">
      <c r="A21" s="51" t="s">
        <v>256</v>
      </c>
      <c r="B21" s="17" t="s">
        <v>2</v>
      </c>
      <c r="C21" s="51"/>
      <c r="F21" s="1"/>
      <c r="G21" s="1"/>
    </row>
    <row r="22" spans="1:16" ht="15" x14ac:dyDescent="0.2">
      <c r="A22" s="51" t="s">
        <v>257</v>
      </c>
      <c r="B22" s="17" t="s">
        <v>30</v>
      </c>
      <c r="C22" s="51"/>
      <c r="F22" s="1"/>
      <c r="G22" s="1"/>
    </row>
    <row r="23" spans="1:16" ht="32.1" customHeight="1" x14ac:dyDescent="0.2">
      <c r="A23" s="51" t="s">
        <v>258</v>
      </c>
      <c r="B23" s="17" t="s">
        <v>16</v>
      </c>
      <c r="C23" s="51" t="str">
        <f>IF(Justvik!B23=Evalueringsmatrise_grunnlag!E7,"Vedlikehold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F23" s="1"/>
      <c r="G23" s="1"/>
    </row>
    <row r="24" spans="1:16" ht="15" x14ac:dyDescent="0.2">
      <c r="A24" s="51" t="s">
        <v>259</v>
      </c>
      <c r="B24" s="17" t="s">
        <v>30</v>
      </c>
      <c r="C24" s="51"/>
      <c r="F24" s="1"/>
      <c r="G24" s="1"/>
    </row>
    <row r="25" spans="1:16" ht="27" customHeight="1" x14ac:dyDescent="0.25">
      <c r="A25" s="62" t="s">
        <v>309</v>
      </c>
      <c r="B25" s="38"/>
      <c r="C25" s="39"/>
      <c r="F25" s="1"/>
      <c r="G25" s="1"/>
    </row>
    <row r="26" spans="1:16" ht="30" hidden="1" outlineLevel="2" x14ac:dyDescent="0.25">
      <c r="A26" s="49" t="s">
        <v>310</v>
      </c>
      <c r="B26" s="22">
        <f>B27*0.9</f>
        <v>268.2</v>
      </c>
      <c r="C26" s="52"/>
      <c r="D26" s="10"/>
      <c r="E26" s="10"/>
      <c r="F26" s="10"/>
      <c r="G26" s="10"/>
      <c r="H26" s="10"/>
      <c r="I26" s="10"/>
      <c r="J26" s="10"/>
      <c r="K26" s="10"/>
      <c r="L26" s="10"/>
      <c r="M26" s="10"/>
      <c r="P26" s="10"/>
    </row>
    <row r="27" spans="1:16" ht="30" hidden="1" outlineLevel="2" x14ac:dyDescent="0.25">
      <c r="A27" s="49" t="s">
        <v>311</v>
      </c>
      <c r="B27" s="19">
        <v>298</v>
      </c>
      <c r="C27" s="52"/>
      <c r="D27" s="10"/>
      <c r="E27" s="10"/>
      <c r="F27" s="10"/>
      <c r="G27" s="10"/>
      <c r="H27" s="10"/>
      <c r="I27" s="10"/>
      <c r="J27" s="10"/>
      <c r="K27" s="10"/>
      <c r="L27" s="10"/>
      <c r="M27" s="10"/>
      <c r="P27" s="10"/>
    </row>
    <row r="28" spans="1:16" ht="15" collapsed="1" x14ac:dyDescent="0.25">
      <c r="A28" s="50" t="s">
        <v>290</v>
      </c>
      <c r="B28" s="21">
        <f>B13/B27</f>
        <v>0.70805369127516782</v>
      </c>
      <c r="C28" s="51"/>
      <c r="F28" s="1"/>
      <c r="G28" s="1"/>
    </row>
    <row r="29" spans="1:16" ht="15" x14ac:dyDescent="0.2">
      <c r="A29" s="50" t="s">
        <v>263</v>
      </c>
      <c r="B29" s="67" t="s">
        <v>39</v>
      </c>
      <c r="C29" s="51"/>
      <c r="F29" s="1"/>
      <c r="G29" s="1"/>
    </row>
    <row r="30" spans="1:16" ht="30" hidden="1" outlineLevel="2" x14ac:dyDescent="0.25">
      <c r="A30" s="49" t="s">
        <v>264</v>
      </c>
      <c r="B30" s="22">
        <f>$B$17/$B$13</f>
        <v>59.857819905213269</v>
      </c>
      <c r="C30" s="52"/>
      <c r="D30" s="10"/>
      <c r="E30" s="10"/>
      <c r="F30" s="10"/>
      <c r="G30" s="10"/>
      <c r="H30" s="10"/>
      <c r="I30" s="10"/>
      <c r="J30" s="10"/>
      <c r="K30" s="10"/>
      <c r="L30" s="10"/>
      <c r="M30" s="10"/>
      <c r="P30" s="10"/>
    </row>
    <row r="31" spans="1:16" ht="15" collapsed="1" x14ac:dyDescent="0.2">
      <c r="A31" s="50" t="s">
        <v>291</v>
      </c>
      <c r="B31" s="30" t="s">
        <v>7</v>
      </c>
      <c r="C31" s="51" t="s">
        <v>341</v>
      </c>
      <c r="F31" s="1"/>
      <c r="G31" s="1"/>
    </row>
    <row r="32" spans="1:16"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v>
      </c>
      <c r="C40" s="51"/>
      <c r="F40" s="1"/>
      <c r="G40" s="1"/>
    </row>
    <row r="41" spans="1:7" ht="18.75" collapsed="1" x14ac:dyDescent="0.2">
      <c r="A41" s="50" t="s">
        <v>272</v>
      </c>
      <c r="B41" s="54" t="s">
        <v>20</v>
      </c>
      <c r="C41" s="51"/>
      <c r="F41" s="1"/>
      <c r="G41" s="1"/>
    </row>
    <row r="42" spans="1:7" ht="27" customHeight="1" x14ac:dyDescent="0.25">
      <c r="A42" s="62" t="s">
        <v>94</v>
      </c>
      <c r="B42" s="38"/>
      <c r="C42" s="39"/>
      <c r="F42" s="1"/>
      <c r="G42" s="1"/>
    </row>
    <row r="43" spans="1:7" ht="15.75" hidden="1" outlineLevel="1" x14ac:dyDescent="0.2">
      <c r="A43" s="50" t="s">
        <v>95</v>
      </c>
      <c r="B43" s="53" t="s">
        <v>2</v>
      </c>
      <c r="C43" s="51"/>
      <c r="F43" s="1"/>
      <c r="G43" s="1"/>
    </row>
    <row r="44" spans="1:7" ht="15" hidden="1" outlineLevel="2" x14ac:dyDescent="0.2">
      <c r="A44" s="49" t="s">
        <v>100</v>
      </c>
      <c r="B44" s="17" t="s">
        <v>2</v>
      </c>
      <c r="C44" s="52"/>
      <c r="F44" s="1"/>
      <c r="G44" s="1"/>
    </row>
    <row r="45" spans="1:7" ht="15" hidden="1" outlineLevel="2" x14ac:dyDescent="0.2">
      <c r="A45" s="49" t="s">
        <v>105</v>
      </c>
      <c r="B45" s="17" t="s">
        <v>2</v>
      </c>
      <c r="C45" s="52"/>
      <c r="F45" s="1"/>
      <c r="G45" s="1"/>
    </row>
    <row r="46" spans="1:7" ht="15" hidden="1" outlineLevel="2" x14ac:dyDescent="0.2">
      <c r="A46" s="49" t="s">
        <v>110</v>
      </c>
      <c r="B46" s="17" t="s">
        <v>2</v>
      </c>
      <c r="C46" s="52"/>
      <c r="F46" s="1"/>
      <c r="G46" s="1"/>
    </row>
    <row r="47" spans="1:7" ht="15" hidden="1" outlineLevel="2" x14ac:dyDescent="0.2">
      <c r="A47" s="49" t="s">
        <v>115</v>
      </c>
      <c r="B47" s="17" t="s">
        <v>2</v>
      </c>
      <c r="C47" s="52"/>
      <c r="F47" s="1"/>
      <c r="G47" s="1"/>
    </row>
    <row r="48" spans="1:7" ht="15" hidden="1" outlineLevel="2" x14ac:dyDescent="0.2">
      <c r="A48" s="49" t="s">
        <v>116</v>
      </c>
      <c r="B48" s="17" t="s">
        <v>2</v>
      </c>
      <c r="C48" s="52"/>
      <c r="F48" s="1"/>
      <c r="G48" s="1"/>
    </row>
    <row r="49" spans="1:7" ht="15" hidden="1" outlineLevel="2" x14ac:dyDescent="0.2">
      <c r="A49" s="49" t="s">
        <v>117</v>
      </c>
      <c r="B49" s="17" t="s">
        <v>2</v>
      </c>
      <c r="C49" s="52"/>
      <c r="F49" s="1"/>
      <c r="G49" s="1"/>
    </row>
    <row r="50" spans="1:7" ht="15" hidden="1" outlineLevel="2" x14ac:dyDescent="0.2">
      <c r="A50" s="49" t="s">
        <v>122</v>
      </c>
      <c r="B50" s="17" t="s">
        <v>2</v>
      </c>
      <c r="C50" s="52"/>
      <c r="F50" s="1"/>
      <c r="G50" s="1"/>
    </row>
    <row r="51" spans="1:7" ht="15" hidden="1" outlineLevel="2" x14ac:dyDescent="0.2">
      <c r="A51" s="49" t="s">
        <v>127</v>
      </c>
      <c r="B51" s="17" t="s">
        <v>2</v>
      </c>
      <c r="C51" s="52"/>
      <c r="F51" s="1"/>
      <c r="G51" s="1"/>
    </row>
    <row r="52" spans="1:7" ht="15.75" hidden="1" outlineLevel="1" x14ac:dyDescent="0.2">
      <c r="A52" s="50" t="s">
        <v>273</v>
      </c>
      <c r="B52" s="53" t="s">
        <v>2</v>
      </c>
      <c r="C52" s="51"/>
      <c r="F52" s="1"/>
      <c r="G52" s="1"/>
    </row>
    <row r="53" spans="1:7" ht="15" hidden="1" outlineLevel="2" x14ac:dyDescent="0.2">
      <c r="A53" s="49" t="s">
        <v>132</v>
      </c>
      <c r="B53" s="17" t="s">
        <v>2</v>
      </c>
      <c r="C53" s="52"/>
      <c r="F53" s="1"/>
      <c r="G53" s="1"/>
    </row>
    <row r="54" spans="1:7" ht="15" hidden="1" outlineLevel="2" x14ac:dyDescent="0.2">
      <c r="A54" s="49" t="s">
        <v>137</v>
      </c>
      <c r="B54" s="17" t="s">
        <v>2</v>
      </c>
      <c r="C54" s="52"/>
      <c r="F54" s="1"/>
      <c r="G54" s="1"/>
    </row>
    <row r="55" spans="1:7" ht="15" hidden="1" outlineLevel="2" x14ac:dyDescent="0.2">
      <c r="A55" s="49" t="s">
        <v>142</v>
      </c>
      <c r="B55" s="17" t="s">
        <v>2</v>
      </c>
      <c r="C55" s="52"/>
      <c r="F55" s="1"/>
      <c r="G55" s="1"/>
    </row>
    <row r="56" spans="1:7" ht="15" hidden="1" outlineLevel="2" x14ac:dyDescent="0.2">
      <c r="A56" s="49" t="s">
        <v>274</v>
      </c>
      <c r="B56" s="17" t="s">
        <v>2</v>
      </c>
      <c r="C56" s="52"/>
      <c r="F56" s="1"/>
      <c r="G56" s="1"/>
    </row>
    <row r="57" spans="1:7" ht="15.75" hidden="1" outlineLevel="1" x14ac:dyDescent="0.2">
      <c r="A57" s="50" t="s">
        <v>275</v>
      </c>
      <c r="B57" s="53" t="s">
        <v>2</v>
      </c>
      <c r="C57" s="51"/>
      <c r="F57" s="1"/>
      <c r="G57" s="1"/>
    </row>
    <row r="58" spans="1:7" ht="15" hidden="1" outlineLevel="2" x14ac:dyDescent="0.2">
      <c r="A58" s="49" t="s">
        <v>276</v>
      </c>
      <c r="B58" s="17" t="s">
        <v>2</v>
      </c>
      <c r="C58" s="52"/>
      <c r="F58" s="1"/>
      <c r="G58" s="1"/>
    </row>
    <row r="59" spans="1:7" ht="15" hidden="1" outlineLevel="2" x14ac:dyDescent="0.2">
      <c r="A59" s="49" t="s">
        <v>158</v>
      </c>
      <c r="B59" s="17" t="s">
        <v>2</v>
      </c>
      <c r="C59" s="52"/>
      <c r="F59" s="1"/>
      <c r="G59" s="1"/>
    </row>
    <row r="60" spans="1:7" ht="15" hidden="1" outlineLevel="2" x14ac:dyDescent="0.2">
      <c r="A60" s="49" t="s">
        <v>163</v>
      </c>
      <c r="B60" s="17" t="s">
        <v>2</v>
      </c>
      <c r="C60" s="52"/>
      <c r="F60" s="1"/>
      <c r="G60" s="1"/>
    </row>
    <row r="61" spans="1:7" ht="15" hidden="1" outlineLevel="2" x14ac:dyDescent="0.2">
      <c r="A61" s="49" t="s">
        <v>277</v>
      </c>
      <c r="B61" s="17" t="s">
        <v>2</v>
      </c>
      <c r="C61" s="52"/>
      <c r="F61" s="1"/>
      <c r="G61" s="1"/>
    </row>
    <row r="62" spans="1:7" ht="15" hidden="1" outlineLevel="2" x14ac:dyDescent="0.2">
      <c r="A62" s="49" t="s">
        <v>278</v>
      </c>
      <c r="B62" s="17" t="s">
        <v>2</v>
      </c>
      <c r="C62" s="52"/>
      <c r="F62" s="1"/>
      <c r="G62" s="1"/>
    </row>
    <row r="63" spans="1:7" ht="15" hidden="1" outlineLevel="2" x14ac:dyDescent="0.2">
      <c r="A63" s="49" t="s">
        <v>172</v>
      </c>
      <c r="B63" s="17" t="s">
        <v>2</v>
      </c>
      <c r="C63" s="52"/>
      <c r="F63" s="1"/>
      <c r="G63" s="1"/>
    </row>
    <row r="64" spans="1:7" ht="30" hidden="1" outlineLevel="1" x14ac:dyDescent="0.2">
      <c r="A64" s="50" t="s">
        <v>177</v>
      </c>
      <c r="B64" s="53" t="s">
        <v>2</v>
      </c>
      <c r="C64" s="51"/>
      <c r="F64" s="1"/>
      <c r="G64" s="1"/>
    </row>
    <row r="65" spans="1:7" ht="15" hidden="1" outlineLevel="2" x14ac:dyDescent="0.2">
      <c r="A65" s="49" t="s">
        <v>178</v>
      </c>
      <c r="B65" s="17" t="s">
        <v>2</v>
      </c>
      <c r="C65" s="52"/>
      <c r="F65" s="1"/>
      <c r="G65" s="1"/>
    </row>
    <row r="66" spans="1:7" ht="15.75" hidden="1" outlineLevel="1" x14ac:dyDescent="0.2">
      <c r="A66" s="50" t="s">
        <v>183</v>
      </c>
      <c r="B66" s="53" t="s">
        <v>2</v>
      </c>
      <c r="C66" s="51"/>
      <c r="F66" s="1"/>
      <c r="G66" s="1"/>
    </row>
    <row r="67" spans="1:7" ht="18.75" collapsed="1" x14ac:dyDescent="0.2">
      <c r="A67" s="50" t="s">
        <v>293</v>
      </c>
      <c r="B67" s="54" t="s">
        <v>8</v>
      </c>
      <c r="C67" s="51" t="s">
        <v>495</v>
      </c>
      <c r="F67" s="1"/>
      <c r="G67" s="1"/>
    </row>
    <row r="68" spans="1:7" ht="27" customHeight="1" x14ac:dyDescent="0.25">
      <c r="A68" s="62" t="s">
        <v>189</v>
      </c>
      <c r="B68" s="38"/>
      <c r="C68" s="39"/>
      <c r="F68" s="1"/>
      <c r="G68" s="1"/>
    </row>
    <row r="69" spans="1:7" ht="30" x14ac:dyDescent="0.2">
      <c r="A69" s="50" t="s">
        <v>280</v>
      </c>
      <c r="B69" s="53" t="s">
        <v>8</v>
      </c>
      <c r="C69" s="51" t="s">
        <v>496</v>
      </c>
      <c r="F69" s="1"/>
      <c r="G69" s="1"/>
    </row>
    <row r="70" spans="1:7" ht="15" hidden="1" outlineLevel="2" x14ac:dyDescent="0.2">
      <c r="A70" s="49" t="s">
        <v>281</v>
      </c>
      <c r="B70" s="17" t="s">
        <v>8</v>
      </c>
      <c r="C70" s="52"/>
      <c r="F70" s="1"/>
      <c r="G70" s="1"/>
    </row>
    <row r="71" spans="1:7" ht="15" hidden="1" outlineLevel="2" x14ac:dyDescent="0.2">
      <c r="A71" s="49" t="s">
        <v>200</v>
      </c>
      <c r="B71" s="17" t="s">
        <v>8</v>
      </c>
      <c r="C71" s="52"/>
      <c r="F71" s="1"/>
      <c r="G71" s="1"/>
    </row>
    <row r="72" spans="1:7" ht="15.75" collapsed="1" x14ac:dyDescent="0.2">
      <c r="A72" s="50" t="s">
        <v>205</v>
      </c>
      <c r="B72" s="53" t="s">
        <v>5</v>
      </c>
      <c r="C72" s="51"/>
      <c r="F72" s="1"/>
      <c r="G72" s="1"/>
    </row>
    <row r="73" spans="1:7" ht="15" hidden="1" outlineLevel="2" x14ac:dyDescent="0.2">
      <c r="A73" s="49" t="s">
        <v>206</v>
      </c>
      <c r="B73" s="17" t="s">
        <v>5</v>
      </c>
      <c r="C73" s="52"/>
      <c r="F73" s="1"/>
      <c r="G73" s="1"/>
    </row>
    <row r="74" spans="1:7" ht="30" hidden="1" outlineLevel="2" x14ac:dyDescent="0.2">
      <c r="A74" s="49" t="s">
        <v>211</v>
      </c>
      <c r="B74" s="17" t="s">
        <v>8</v>
      </c>
      <c r="C74" s="52"/>
      <c r="F74" s="1"/>
      <c r="G74" s="1"/>
    </row>
    <row r="75" spans="1:7" ht="15" hidden="1" outlineLevel="2" x14ac:dyDescent="0.2">
      <c r="A75" s="49" t="s">
        <v>282</v>
      </c>
      <c r="B75" s="17" t="s">
        <v>5</v>
      </c>
      <c r="C75" s="52"/>
      <c r="F75" s="1"/>
      <c r="G75" s="1"/>
    </row>
    <row r="76" spans="1:7" ht="27" customHeight="1" collapsed="1" x14ac:dyDescent="0.25">
      <c r="A76" s="62" t="s">
        <v>319</v>
      </c>
      <c r="B76" s="38"/>
      <c r="C76" s="39"/>
      <c r="F76" s="1"/>
      <c r="G76" s="1"/>
    </row>
    <row r="77" spans="1:7" ht="18.75" customHeight="1" x14ac:dyDescent="0.2">
      <c r="A77" s="50" t="s">
        <v>283</v>
      </c>
      <c r="B77" s="53" t="s">
        <v>5</v>
      </c>
      <c r="C77" s="51"/>
      <c r="F77" s="1"/>
      <c r="G77" s="1"/>
    </row>
    <row r="78" spans="1:7" ht="15" hidden="1" outlineLevel="2" x14ac:dyDescent="0.2">
      <c r="A78" s="49" t="s">
        <v>223</v>
      </c>
      <c r="B78" s="17" t="s">
        <v>2</v>
      </c>
      <c r="C78" s="52"/>
      <c r="F78" s="1"/>
      <c r="G78" s="1"/>
    </row>
    <row r="79" spans="1:7" ht="15" hidden="1" outlineLevel="2" x14ac:dyDescent="0.2">
      <c r="A79" s="49" t="s">
        <v>284</v>
      </c>
      <c r="B79" s="17" t="s">
        <v>2</v>
      </c>
      <c r="C79" s="52"/>
      <c r="F79" s="1"/>
      <c r="G79" s="1"/>
    </row>
    <row r="80" spans="1:7" ht="30" hidden="1" outlineLevel="2" x14ac:dyDescent="0.2">
      <c r="A80" s="49" t="s">
        <v>285</v>
      </c>
      <c r="B80" s="17" t="s">
        <v>2</v>
      </c>
      <c r="C80" s="52"/>
      <c r="F80" s="1"/>
      <c r="G80" s="1"/>
    </row>
    <row r="81" spans="1:7" ht="15" hidden="1" outlineLevel="2" x14ac:dyDescent="0.2">
      <c r="A81" s="49" t="s">
        <v>230</v>
      </c>
      <c r="B81" s="17" t="s">
        <v>2</v>
      </c>
      <c r="C81" s="52"/>
      <c r="F81" s="1"/>
      <c r="G81" s="1"/>
    </row>
    <row r="82" spans="1:7" ht="15" hidden="1" outlineLevel="2" x14ac:dyDescent="0.2">
      <c r="A82" s="49" t="s">
        <v>231</v>
      </c>
      <c r="B82" s="17" t="s">
        <v>2</v>
      </c>
      <c r="C82" s="52"/>
      <c r="F82" s="1"/>
      <c r="G82" s="1"/>
    </row>
    <row r="83" spans="1:7" ht="15" hidden="1" outlineLevel="2" x14ac:dyDescent="0.2">
      <c r="A83" s="49" t="s">
        <v>232</v>
      </c>
      <c r="B83" s="17" t="s">
        <v>2</v>
      </c>
      <c r="C83" s="52"/>
      <c r="F83" s="1"/>
      <c r="G83" s="1"/>
    </row>
    <row r="84" spans="1:7" ht="15" hidden="1" outlineLevel="2" x14ac:dyDescent="0.2">
      <c r="A84" s="49" t="s">
        <v>233</v>
      </c>
      <c r="B84" s="17" t="s">
        <v>2</v>
      </c>
      <c r="C84" s="52"/>
      <c r="F84" s="1"/>
      <c r="G84" s="1"/>
    </row>
    <row r="85" spans="1:7" ht="15.75" collapsed="1" x14ac:dyDescent="0.2">
      <c r="A85" s="50" t="s">
        <v>235</v>
      </c>
      <c r="B85" s="53" t="s">
        <v>5</v>
      </c>
      <c r="C85" s="51"/>
      <c r="F85" s="1"/>
      <c r="G85" s="1"/>
    </row>
    <row r="86" spans="1:7" ht="15" hidden="1" outlineLevel="2" x14ac:dyDescent="0.2">
      <c r="A86" s="49" t="s">
        <v>240</v>
      </c>
      <c r="B86" s="17" t="s">
        <v>5</v>
      </c>
      <c r="C86" s="52"/>
      <c r="F86" s="1"/>
      <c r="G86" s="1"/>
    </row>
    <row r="87" spans="1:7" ht="30" hidden="1" outlineLevel="2" x14ac:dyDescent="0.2">
      <c r="A87" s="49" t="s">
        <v>241</v>
      </c>
      <c r="B87" s="17" t="s">
        <v>5</v>
      </c>
      <c r="C87" s="52"/>
      <c r="F87" s="1"/>
      <c r="G87" s="1"/>
    </row>
    <row r="88" spans="1:7" ht="15" hidden="1" outlineLevel="2" x14ac:dyDescent="0.2">
      <c r="A88" s="49" t="s">
        <v>242</v>
      </c>
      <c r="B88" s="17" t="s">
        <v>5</v>
      </c>
      <c r="C88" s="52"/>
      <c r="F88" s="1"/>
      <c r="G88" s="1"/>
    </row>
    <row r="89" spans="1:7" ht="15" hidden="1" outlineLevel="2" x14ac:dyDescent="0.2">
      <c r="A89" s="49" t="s">
        <v>243</v>
      </c>
      <c r="B89" s="17" t="s">
        <v>2</v>
      </c>
      <c r="C89" s="52" t="s">
        <v>497</v>
      </c>
      <c r="F89" s="1"/>
      <c r="G89" s="1"/>
    </row>
    <row r="90" spans="1:7" ht="15" hidden="1" outlineLevel="2" x14ac:dyDescent="0.2">
      <c r="A90" s="49" t="s">
        <v>244</v>
      </c>
      <c r="B90" s="17" t="s">
        <v>8</v>
      </c>
      <c r="C90" s="52"/>
      <c r="F90" s="1"/>
      <c r="G90" s="1"/>
    </row>
    <row r="91" spans="1:7" ht="12.75" customHeight="1" collapsed="1" x14ac:dyDescent="0.2">
      <c r="F91" s="1"/>
      <c r="G91" s="1"/>
    </row>
    <row r="92" spans="1:7" ht="12.75" customHeight="1" x14ac:dyDescent="0.2">
      <c r="F92" s="1"/>
      <c r="G92" s="1"/>
    </row>
  </sheetData>
  <sheetProtection formatColumns="0" formatRows="0" insertHyperlinks="0"/>
  <dataConsolidate/>
  <conditionalFormatting sqref="B21:B24 B43:B67 B69:B75">
    <cfRule type="containsText" dxfId="1816" priority="81" operator="containsText" text="TG0">
      <formula>NOT(ISERROR(SEARCH("TG0",B21)))</formula>
    </cfRule>
    <cfRule type="containsText" dxfId="1815" priority="80" operator="containsText" text="TG1">
      <formula>NOT(ISERROR(SEARCH("TG1",B21)))</formula>
    </cfRule>
    <cfRule type="containsText" dxfId="1814" priority="79" operator="containsText" text="TG2">
      <formula>NOT(ISERROR(SEARCH("TG2",B21)))</formula>
    </cfRule>
    <cfRule type="containsText" dxfId="1813" priority="78" operator="containsText" text="TG3">
      <formula>NOT(ISERROR(SEARCH("TG3",B21)))</formula>
    </cfRule>
  </conditionalFormatting>
  <conditionalFormatting sqref="B22 B24">
    <cfRule type="containsText" dxfId="1812" priority="77" operator="containsText" text="Ja">
      <formula>NOT(ISERROR(SEARCH("Ja",B22)))</formula>
    </cfRule>
  </conditionalFormatting>
  <conditionalFormatting sqref="B22">
    <cfRule type="containsText" dxfId="1811" priority="76" operator="containsText" text="ja">
      <formula>NOT(ISERROR(SEARCH("ja",B22)))</formula>
    </cfRule>
  </conditionalFormatting>
  <conditionalFormatting sqref="B28">
    <cfRule type="cellIs" dxfId="1810" priority="86" operator="lessThan">
      <formula>0.79</formula>
    </cfRule>
    <cfRule type="cellIs" dxfId="1809" priority="88" operator="greaterThan">
      <formula>0.79</formula>
    </cfRule>
    <cfRule type="cellIs" dxfId="1808" priority="87" operator="greaterThan">
      <formula>0.9</formula>
    </cfRule>
  </conditionalFormatting>
  <conditionalFormatting sqref="B29">
    <cfRule type="containsText" dxfId="1807" priority="31" operator="containsText" text="God">
      <formula>NOT(ISERROR(SEARCH("God",B29)))</formula>
    </cfRule>
    <cfRule type="containsText" dxfId="1806" priority="28" operator="containsText" text="For lite">
      <formula>NOT(ISERROR(SEARCH("For lite",B29)))</formula>
    </cfRule>
    <cfRule type="containsText" dxfId="1805" priority="29" operator="containsText" text="Mangelfull">
      <formula>NOT(ISERROR(SEARCH("Mangelfull",B29)))</formula>
    </cfRule>
    <cfRule type="containsText" dxfId="1804" priority="30" operator="containsText" text="Tilstrekkelig">
      <formula>NOT(ISERROR(SEARCH("Tilstrekkelig",B29)))</formula>
    </cfRule>
  </conditionalFormatting>
  <conditionalFormatting sqref="B33:B41 B77:B90">
    <cfRule type="containsText" dxfId="1803" priority="84" operator="containsText" text="EG1">
      <formula>NOT(ISERROR(SEARCH("EG1",B33)))</formula>
    </cfRule>
    <cfRule type="containsText" dxfId="1802" priority="83" operator="containsText" text="EG2">
      <formula>NOT(ISERROR(SEARCH("EG2",B33)))</formula>
    </cfRule>
    <cfRule type="containsText" dxfId="1801" priority="85" operator="containsText" text="EG0">
      <formula>NOT(ISERROR(SEARCH("EG0",B33)))</formula>
    </cfRule>
  </conditionalFormatting>
  <conditionalFormatting sqref="B77:B90 B33:B41">
    <cfRule type="containsText" dxfId="1800" priority="82" operator="containsText" text="EG3">
      <formula>NOT(ISERROR(SEARCH("EG3",B33)))</formula>
    </cfRule>
  </conditionalFormatting>
  <conditionalFormatting sqref="B77:B90">
    <cfRule type="containsText" dxfId="1799" priority="2" operator="containsText" text="TG2">
      <formula>NOT(ISERROR(SEARCH("TG2",B77)))</formula>
    </cfRule>
    <cfRule type="containsText" dxfId="1798" priority="3" operator="containsText" text="TG1">
      <formula>NOT(ISERROR(SEARCH("TG1",B77)))</formula>
    </cfRule>
    <cfRule type="containsText" dxfId="1797" priority="4" operator="containsText" text="TG0">
      <formula>NOT(ISERROR(SEARCH("TG0",B77)))</formula>
    </cfRule>
    <cfRule type="containsText" dxfId="1796" priority="1" operator="containsText" text="TG3">
      <formula>NOT(ISERROR(SEARCH("TG3",B77)))</formula>
    </cfRule>
  </conditionalFormatting>
  <conditionalFormatting sqref="L2">
    <cfRule type="containsText" dxfId="1795" priority="71" operator="containsText" text="TG0">
      <formula>NOT(ISERROR(SEARCH("TG0",L2)))</formula>
    </cfRule>
    <cfRule type="containsText" dxfId="1794" priority="67" operator="containsText" text="TG3">
      <formula>NOT(ISERROR(SEARCH("TG3",L2)))</formula>
    </cfRule>
    <cfRule type="containsText" dxfId="1793" priority="68" operator="containsText" text="TG2">
      <formula>NOT(ISERROR(SEARCH("TG2",L2)))</formula>
    </cfRule>
    <cfRule type="containsText" dxfId="1792" priority="69" operator="containsText" text="TG1">
      <formula>NOT(ISERROR(SEARCH("TG1",L2)))</formula>
    </cfRule>
    <cfRule type="containsText" dxfId="1791" priority="70" operator="containsText" text="TG0">
      <formula>NOT(ISERROR(SEARCH("TG0",L2)))</formula>
    </cfRule>
    <cfRule type="containsText" dxfId="1790" priority="65" operator="containsText" text="ja">
      <formula>NOT(ISERROR(SEARCH("ja",L2)))</formula>
    </cfRule>
    <cfRule type="containsText" dxfId="1789" priority="66" operator="containsText" text="Ja">
      <formula>NOT(ISERROR(SEARCH("Ja",L2)))</formula>
    </cfRule>
  </conditionalFormatting>
  <conditionalFormatting sqref="M2 O2:P2">
    <cfRule type="containsText" dxfId="1788" priority="90" operator="containsText" text="EG2">
      <formula>NOT(ISERROR(SEARCH("EG2",M2)))</formula>
    </cfRule>
    <cfRule type="containsText" dxfId="1787" priority="91" operator="containsText" text="EG1">
      <formula>NOT(ISERROR(SEARCH("EG1",M2)))</formula>
    </cfRule>
    <cfRule type="containsText" dxfId="1786" priority="92" operator="containsText" text="EG0">
      <formula>NOT(ISERROR(SEARCH("EG0",M2)))</formula>
    </cfRule>
    <cfRule type="containsText" dxfId="1785" priority="89" operator="containsText" text="EG3">
      <formula>NOT(ISERROR(SEARCH("EG3",M2)))</formula>
    </cfRule>
  </conditionalFormatting>
  <conditionalFormatting sqref="N2">
    <cfRule type="containsText" dxfId="1784" priority="61" operator="containsText" text="TG2">
      <formula>NOT(ISERROR(SEARCH("TG2",N2)))</formula>
    </cfRule>
    <cfRule type="containsText" dxfId="1783" priority="62" operator="containsText" text="TG1">
      <formula>NOT(ISERROR(SEARCH("TG1",N2)))</formula>
    </cfRule>
    <cfRule type="containsText" dxfId="1782" priority="63" operator="containsText" text="TG0">
      <formula>NOT(ISERROR(SEARCH("TG0",N2)))</formula>
    </cfRule>
    <cfRule type="containsText" dxfId="1781" priority="64" operator="containsText" text="TG0">
      <formula>NOT(ISERROR(SEARCH("TG0",N2)))</formula>
    </cfRule>
    <cfRule type="containsText" dxfId="1780" priority="60" operator="containsText" text="TG3">
      <formula>NOT(ISERROR(SEARCH("TG3",N2)))</formula>
    </cfRule>
    <cfRule type="containsText" dxfId="1779" priority="59" operator="containsText" text="Ja">
      <formula>NOT(ISERROR(SEARCH("Ja",N2)))</formula>
    </cfRule>
  </conditionalFormatting>
  <conditionalFormatting sqref="Q2">
    <cfRule type="cellIs" dxfId="1778" priority="51" operator="lessThan">
      <formula>0.79</formula>
    </cfRule>
    <cfRule type="cellIs" dxfId="1777" priority="53" operator="greaterThan">
      <formula>0.79</formula>
    </cfRule>
    <cfRule type="cellIs" dxfId="1776" priority="52" operator="greaterThan">
      <formula>0.9</formula>
    </cfRule>
  </conditionalFormatting>
  <conditionalFormatting sqref="R2">
    <cfRule type="containsText" dxfId="1775" priority="50" operator="containsText" text="God">
      <formula>NOT(ISERROR(SEARCH("God",R2)))</formula>
    </cfRule>
    <cfRule type="containsText" dxfId="1774" priority="49" operator="containsText" text="Tilstrekkelig">
      <formula>NOT(ISERROR(SEARCH("Tilstrekkelig",R2)))</formula>
    </cfRule>
    <cfRule type="containsText" dxfId="1773" priority="48" operator="containsText" text="Mangelfull">
      <formula>NOT(ISERROR(SEARCH("Mangelfull",R2)))</formula>
    </cfRule>
    <cfRule type="containsText" dxfId="1772" priority="47" operator="containsText" text="For lite">
      <formula>NOT(ISERROR(SEARCH("For lite",R2)))</formula>
    </cfRule>
  </conditionalFormatting>
  <conditionalFormatting sqref="U2:AC2">
    <cfRule type="containsText" dxfId="1771" priority="42" operator="containsText" text="EG3">
      <formula>NOT(ISERROR(SEARCH("EG3",U2)))</formula>
    </cfRule>
    <cfRule type="containsText" dxfId="1770" priority="45" operator="containsText" text="EG0">
      <formula>NOT(ISERROR(SEARCH("EG0",U2)))</formula>
    </cfRule>
    <cfRule type="containsText" dxfId="1769" priority="44" operator="containsText" text="EG1">
      <formula>NOT(ISERROR(SEARCH("EG1",U2)))</formula>
    </cfRule>
    <cfRule type="containsText" dxfId="1768" priority="43" operator="containsText" text="EG2">
      <formula>NOT(ISERROR(SEARCH("EG2",U2)))</formula>
    </cfRule>
  </conditionalFormatting>
  <conditionalFormatting sqref="AD2:CB2">
    <cfRule type="containsText" dxfId="1767" priority="6" operator="containsText" text="TG2">
      <formula>NOT(ISERROR(SEARCH("TG2",AD2)))</formula>
    </cfRule>
    <cfRule type="containsText" dxfId="1766" priority="7" operator="containsText" text="TG1">
      <formula>NOT(ISERROR(SEARCH("TG1",AD2)))</formula>
    </cfRule>
    <cfRule type="containsText" dxfId="1765" priority="8" operator="containsText" text="TG0">
      <formula>NOT(ISERROR(SEARCH("TG0",AD2)))</formula>
    </cfRule>
    <cfRule type="containsText" dxfId="1764" priority="5" operator="containsText" text="TG3">
      <formula>NOT(ISERROR(SEARCH("TG3",AD2)))</formula>
    </cfRule>
  </conditionalFormatting>
  <conditionalFormatting sqref="BX2:CB2">
    <cfRule type="containsText" dxfId="1763" priority="13" operator="containsText" text="ja">
      <formula>NOT(ISERROR(SEARCH("ja",BX2)))</formula>
    </cfRule>
    <cfRule type="containsText" dxfId="1762" priority="14" operator="containsText" text="Ja">
      <formula>NOT(ISERROR(SEARCH("Ja",BX2)))</formula>
    </cfRule>
  </conditionalFormatting>
  <hyperlinks>
    <hyperlink ref="C14" r:id="rId1" xr:uid="{F5EDB9F3-C298-4B42-B87D-B88EF5D45AEF}"/>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27" operator="containsText" id="{0E698465-7307-4526-B27C-F0E9BD318D42}">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6" operator="containsText" id="{440F96E2-D749-41D3-8406-D8CF709D73D8}">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BEC5282-6218-4BFF-B834-267A53902DAA}">
          <x14:formula1>
            <xm:f>Evalueringsmatrise_grunnlag!$A$9:$A$13</xm:f>
          </x14:formula1>
          <xm:sqref>B33:B41</xm:sqref>
        </x14:dataValidation>
        <x14:dataValidation type="list" allowBlank="1" showInputMessage="1" showErrorMessage="1" xr:uid="{6979F291-8C20-4838-87BC-96AD27AE6CCA}">
          <x14:formula1>
            <xm:f>Evalueringsmatrise_grunnlag!$A$27:$A$28</xm:f>
          </x14:formula1>
          <xm:sqref>B24 B68 B76</xm:sqref>
        </x14:dataValidation>
        <x14:dataValidation type="list" allowBlank="1" showInputMessage="1" showErrorMessage="1" xr:uid="{D0245EFC-91E9-4B6A-8FF9-3E3F5D823895}">
          <x14:formula1>
            <xm:f>Evalueringsmatrise_grunnlag!$A$2:$A$6</xm:f>
          </x14:formula1>
          <xm:sqref>B43:B67 B69:B75</xm:sqref>
        </x14:dataValidation>
        <x14:dataValidation type="list" allowBlank="1" showInputMessage="1" showErrorMessage="1" xr:uid="{D63265E1-C8DF-4BEC-A1A1-B2BA5EC24085}">
          <x14:formula1>
            <xm:f>Evalueringsmatrise_grunnlag!$A$21:$A$24</xm:f>
          </x14:formula1>
          <xm:sqref>B29</xm:sqref>
        </x14:dataValidation>
        <x14:dataValidation type="list" allowBlank="1" showInputMessage="1" showErrorMessage="1" xr:uid="{2C58381D-7359-4803-962B-B60E637D614E}">
          <x14:formula1>
            <xm:f>Evalueringsmatrise_grunnlag!$E$13:$E$17</xm:f>
          </x14:formula1>
          <xm:sqref>B22</xm:sqref>
        </x14:dataValidation>
        <x14:dataValidation type="list" allowBlank="1" showInputMessage="1" showErrorMessage="1" xr:uid="{6A5E5E9E-A956-40AC-8263-A97491B7B2BA}">
          <x14:formula1>
            <xm:f>Evalueringsmatrise_grunnlag!$E$2:$E$4</xm:f>
          </x14:formula1>
          <xm:sqref>B31</xm:sqref>
        </x14:dataValidation>
        <x14:dataValidation type="list" allowBlank="1" showInputMessage="1" showErrorMessage="1" xr:uid="{9C6A1916-7743-4F26-A4F0-C1F6489C13CE}">
          <x14:formula1>
            <xm:f>Evalueringsmatrise_grunnlag!$E$7:$E$10</xm:f>
          </x14:formula1>
          <xm:sqref>B23</xm:sqref>
        </x14:dataValidation>
        <x14:dataValidation type="list" allowBlank="1" showInputMessage="1" showErrorMessage="1" xr:uid="{774695C8-F86C-46E2-AA6D-06B193DC9A77}">
          <x14:formula1>
            <xm:f>Evalueringsmatrise_grunnlag!$A$3:$A$6</xm:f>
          </x14:formula1>
          <xm:sqref>B77:B90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2D6E-DFEE-430C-B170-5C32F977F55B}">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Karl Johans Minne skole</v>
      </c>
      <c r="B2" s="65" t="str">
        <f>$B$12</f>
        <v>1.-7. trinn</v>
      </c>
      <c r="C2" s="22">
        <f>$B$13</f>
        <v>233</v>
      </c>
      <c r="D2" s="22">
        <f>$B$14</f>
        <v>0</v>
      </c>
      <c r="E2" s="22">
        <f>$B$15</f>
        <v>3804</v>
      </c>
      <c r="F2" s="66">
        <f>$B$16</f>
        <v>11799</v>
      </c>
      <c r="G2" s="66">
        <f>$B$17</f>
        <v>12870</v>
      </c>
      <c r="H2" s="66">
        <f>$B$18</f>
        <v>9870</v>
      </c>
      <c r="I2" s="66">
        <f>$B$19</f>
        <v>3000</v>
      </c>
      <c r="J2" s="66">
        <f>$B$20</f>
        <v>1970</v>
      </c>
      <c r="K2" s="22">
        <f>$B$21</f>
        <v>2011</v>
      </c>
      <c r="L2" s="32" t="str">
        <f>$B$22</f>
        <v>Nei</v>
      </c>
      <c r="M2" s="32" t="str">
        <f>$B$23</f>
        <v>A</v>
      </c>
      <c r="N2" s="32" t="str">
        <f>$B$24</f>
        <v>Nei</v>
      </c>
      <c r="O2" s="33">
        <f>$B$26</f>
        <v>341.1</v>
      </c>
      <c r="P2" s="32">
        <f>$B$27</f>
        <v>379</v>
      </c>
      <c r="Q2" s="21">
        <f>$B$28</f>
        <v>0.61477572559366755</v>
      </c>
      <c r="R2" s="61" t="str">
        <f>$B$29</f>
        <v>God</v>
      </c>
      <c r="S2" s="22">
        <f>$B$30</f>
        <v>55.236051502145919</v>
      </c>
      <c r="T2" s="32" t="str">
        <f>$B$31</f>
        <v>↓</v>
      </c>
      <c r="U2" s="17" t="str">
        <f>$B$33</f>
        <v>EG0</v>
      </c>
      <c r="V2" s="17" t="str">
        <f>$B$34</f>
        <v>EG0</v>
      </c>
      <c r="W2" s="17" t="str">
        <f>$B$35</f>
        <v>EG0</v>
      </c>
      <c r="X2" s="17" t="str">
        <f>$B$36</f>
        <v>EG0</v>
      </c>
      <c r="Y2" s="17" t="str">
        <f>$B$37</f>
        <v>EG1</v>
      </c>
      <c r="Z2" s="17" t="str">
        <f>$B$38</f>
        <v>EG0</v>
      </c>
      <c r="AA2" s="17" t="str">
        <f>$B$39</f>
        <v>EG2</v>
      </c>
      <c r="AB2" s="17" t="str">
        <f>$B$40</f>
        <v>EG1</v>
      </c>
      <c r="AC2" s="17" t="str">
        <f>$B$41</f>
        <v>EG0</v>
      </c>
      <c r="AD2" s="17" t="str">
        <f>$B$43</f>
        <v>TG1</v>
      </c>
      <c r="AE2" s="17" t="str">
        <f>$B$44</f>
        <v>TG1</v>
      </c>
      <c r="AF2" s="17" t="str">
        <f>$B$45</f>
        <v>TG1</v>
      </c>
      <c r="AG2" s="17" t="str">
        <f>$B$46</f>
        <v>TG2</v>
      </c>
      <c r="AH2" s="17" t="str">
        <f>$B$47</f>
        <v>TG2</v>
      </c>
      <c r="AI2" s="17" t="str">
        <f>$B$48</f>
        <v>TG2</v>
      </c>
      <c r="AJ2" s="17" t="str">
        <f>$B$49</f>
        <v>TG1</v>
      </c>
      <c r="AK2" s="17" t="str">
        <f>$B$50</f>
        <v>TG1</v>
      </c>
      <c r="AL2" s="17" t="str">
        <f>$B$51</f>
        <v>TG1</v>
      </c>
      <c r="AM2" s="17" t="str">
        <f>$B$52</f>
        <v>TG1</v>
      </c>
      <c r="AN2" s="17" t="str">
        <f>$B$53</f>
        <v>TG1</v>
      </c>
      <c r="AO2" s="17" t="str">
        <f>$B$54</f>
        <v>TG1</v>
      </c>
      <c r="AP2" s="17" t="str">
        <f>$B$55</f>
        <v>TG1</v>
      </c>
      <c r="AQ2" s="17" t="str">
        <f>$B$56</f>
        <v>TG1</v>
      </c>
      <c r="AR2" s="17" t="str">
        <f>$B$57</f>
        <v>TG1</v>
      </c>
      <c r="AS2" s="17" t="str">
        <f>$B$58</f>
        <v>TG1</v>
      </c>
      <c r="AT2" s="17" t="str">
        <f>$B$59</f>
        <v>TG2</v>
      </c>
      <c r="AU2" s="17" t="str">
        <f>$B$60</f>
        <v>TG2</v>
      </c>
      <c r="AV2" s="17" t="str">
        <f>$B$61</f>
        <v>TG1</v>
      </c>
      <c r="AW2" s="17" t="str">
        <f>$B$62</f>
        <v>TG1</v>
      </c>
      <c r="AX2" s="17" t="str">
        <f>$B$63</f>
        <v>TG2</v>
      </c>
      <c r="AY2" s="17" t="str">
        <f>$B$64</f>
        <v>TG1</v>
      </c>
      <c r="AZ2" s="17" t="str">
        <f>$B$65</f>
        <v>TG1</v>
      </c>
      <c r="BA2" s="17" t="str">
        <f>$B$66</f>
        <v>TG3</v>
      </c>
      <c r="BB2" s="17" t="str">
        <f>$B$67</f>
        <v>TG1</v>
      </c>
      <c r="BC2" s="17" t="str">
        <f>$B$69</f>
        <v>TG1</v>
      </c>
      <c r="BD2" s="17" t="str">
        <f>$B$70</f>
        <v>TG1</v>
      </c>
      <c r="BE2" s="17" t="str">
        <f>$B$71</f>
        <v>TG1</v>
      </c>
      <c r="BF2" s="17" t="str">
        <f>$B$72</f>
        <v>TG2</v>
      </c>
      <c r="BG2" s="17" t="str">
        <f>$B$73</f>
        <v>TG2</v>
      </c>
      <c r="BH2" s="17" t="str">
        <f>$B$74</f>
        <v>TG1</v>
      </c>
      <c r="BI2" s="17" t="str">
        <f>$B$75</f>
        <v>TG1</v>
      </c>
      <c r="BJ2" s="17" t="str">
        <f>$B$77</f>
        <v>TG1</v>
      </c>
      <c r="BK2" s="17" t="str">
        <f>$B$78</f>
        <v>TG2</v>
      </c>
      <c r="BL2" s="17" t="str">
        <f>$B$79</f>
        <v>TG2</v>
      </c>
      <c r="BM2" s="17" t="str">
        <f>$B$80</f>
        <v>TG1</v>
      </c>
      <c r="BN2" s="17" t="str">
        <f>$B$81</f>
        <v>TG1</v>
      </c>
      <c r="BO2" s="17" t="str">
        <f>$B$82</f>
        <v>TG1</v>
      </c>
      <c r="BP2" s="17" t="str">
        <f>$B$83</f>
        <v>TG2</v>
      </c>
      <c r="BQ2" s="17" t="str">
        <f>$B$84</f>
        <v>TG2</v>
      </c>
      <c r="BR2" s="17" t="str">
        <f>$B$85</f>
        <v>TG2</v>
      </c>
      <c r="BS2" s="17" t="str">
        <f>$B$86</f>
        <v>TG1</v>
      </c>
      <c r="BT2" s="17" t="str">
        <f>$B$87</f>
        <v>TG3</v>
      </c>
      <c r="BU2" s="17" t="str">
        <f>$B$88</f>
        <v>TG3</v>
      </c>
      <c r="BV2" s="17" t="str">
        <f>$B$89</f>
        <v>TG2</v>
      </c>
      <c r="BW2" s="17" t="str">
        <f>$B$90</f>
        <v>TG1</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498</v>
      </c>
      <c r="B11" s="9" t="s">
        <v>303</v>
      </c>
      <c r="C11" s="9" t="s">
        <v>304</v>
      </c>
      <c r="AU11" s="1"/>
      <c r="AV11" s="1"/>
    </row>
    <row r="12" spans="1:81" ht="15.75" x14ac:dyDescent="0.25">
      <c r="A12" s="51" t="s">
        <v>247</v>
      </c>
      <c r="B12" s="34" t="s">
        <v>332</v>
      </c>
      <c r="C12" s="51"/>
      <c r="D12" s="10"/>
      <c r="E12" s="10"/>
      <c r="F12" s="10"/>
      <c r="G12" s="10"/>
      <c r="H12" s="10"/>
      <c r="I12" s="10"/>
      <c r="J12" s="10"/>
      <c r="K12" s="10"/>
      <c r="L12" s="10"/>
      <c r="M12" s="10"/>
      <c r="N12" s="10"/>
      <c r="O12" s="10"/>
      <c r="P12" s="10"/>
      <c r="Q12" s="10"/>
      <c r="R12" s="10"/>
      <c r="S12" s="10"/>
      <c r="T12" s="10"/>
      <c r="U12" s="10"/>
      <c r="V12" s="10"/>
      <c r="W12" s="10"/>
      <c r="X12" s="10"/>
      <c r="Y12" s="10"/>
      <c r="BB12" s="10"/>
      <c r="BC12" s="10"/>
    </row>
    <row r="13" spans="1:81" ht="15.75" x14ac:dyDescent="0.25">
      <c r="A13" s="51" t="s">
        <v>248</v>
      </c>
      <c r="B13" s="19">
        <v>233</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81" ht="15.75" x14ac:dyDescent="0.25">
      <c r="A14" s="51" t="s">
        <v>249</v>
      </c>
      <c r="B14" s="28"/>
      <c r="C14" s="71" t="s">
        <v>410</v>
      </c>
      <c r="D14" s="10"/>
      <c r="E14" s="10"/>
      <c r="F14" s="10"/>
      <c r="G14" s="10"/>
      <c r="H14" s="10"/>
      <c r="I14" s="10"/>
      <c r="J14" s="10"/>
      <c r="K14" s="10"/>
      <c r="L14" s="10"/>
      <c r="M14" s="10"/>
      <c r="P14" s="10"/>
    </row>
    <row r="15" spans="1:81" ht="15" x14ac:dyDescent="0.2">
      <c r="A15" s="51" t="s">
        <v>250</v>
      </c>
      <c r="B15" s="17">
        <v>3804</v>
      </c>
      <c r="C15" s="51"/>
      <c r="F15" s="1"/>
      <c r="G15" s="1"/>
    </row>
    <row r="16" spans="1:81" ht="15" x14ac:dyDescent="0.2">
      <c r="A16" s="51" t="s">
        <v>251</v>
      </c>
      <c r="B16" s="17">
        <v>11799</v>
      </c>
      <c r="C16" s="51" t="s">
        <v>499</v>
      </c>
      <c r="F16" s="1"/>
      <c r="G16" s="1"/>
    </row>
    <row r="17" spans="1:16" ht="15" x14ac:dyDescent="0.2">
      <c r="A17" s="51" t="s">
        <v>252</v>
      </c>
      <c r="B17" s="63">
        <f>$B$18+$B$19</f>
        <v>12870</v>
      </c>
      <c r="C17" s="51"/>
      <c r="F17" s="1"/>
      <c r="G17" s="1"/>
    </row>
    <row r="18" spans="1:16" ht="15" hidden="1" outlineLevel="2" x14ac:dyDescent="0.2">
      <c r="A18" s="49" t="s">
        <v>253</v>
      </c>
      <c r="B18" s="17">
        <v>9870</v>
      </c>
      <c r="C18" s="52"/>
      <c r="F18" s="1"/>
      <c r="G18" s="1"/>
    </row>
    <row r="19" spans="1:16" ht="15" hidden="1" outlineLevel="2" x14ac:dyDescent="0.2">
      <c r="A19" s="49" t="s">
        <v>254</v>
      </c>
      <c r="B19" s="17">
        <v>3000</v>
      </c>
      <c r="C19" s="52"/>
      <c r="F19" s="1"/>
      <c r="G19" s="1"/>
    </row>
    <row r="20" spans="1:16" ht="15" collapsed="1" x14ac:dyDescent="0.2">
      <c r="A20" s="51" t="s">
        <v>255</v>
      </c>
      <c r="B20" s="17">
        <v>1970</v>
      </c>
      <c r="C20" s="51" t="s">
        <v>500</v>
      </c>
      <c r="F20" s="1"/>
      <c r="G20" s="1"/>
    </row>
    <row r="21" spans="1:16" ht="15" x14ac:dyDescent="0.2">
      <c r="A21" s="51" t="s">
        <v>256</v>
      </c>
      <c r="B21" s="17">
        <v>2011</v>
      </c>
      <c r="C21" s="51"/>
      <c r="F21" s="1"/>
      <c r="G21" s="1"/>
    </row>
    <row r="22" spans="1:16" ht="15" x14ac:dyDescent="0.2">
      <c r="A22" s="51" t="s">
        <v>257</v>
      </c>
      <c r="B22" s="17" t="s">
        <v>30</v>
      </c>
      <c r="C22" s="51"/>
      <c r="F22" s="1"/>
      <c r="G22" s="1"/>
    </row>
    <row r="23" spans="1:16" ht="32.1" customHeight="1" x14ac:dyDescent="0.2">
      <c r="A23" s="51" t="s">
        <v>258</v>
      </c>
      <c r="B23" s="17" t="s">
        <v>16</v>
      </c>
      <c r="C23" s="51" t="str">
        <f>IF('Karl Johans Minne'!B23=Evalueringsmatrise_grunnlag!E7,"Vedlikehold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F23" s="1"/>
      <c r="G23" s="1"/>
    </row>
    <row r="24" spans="1:16" ht="15" x14ac:dyDescent="0.2">
      <c r="A24" s="51" t="s">
        <v>259</v>
      </c>
      <c r="B24" s="17" t="s">
        <v>30</v>
      </c>
      <c r="C24" s="51"/>
      <c r="F24" s="1"/>
      <c r="G24" s="1"/>
    </row>
    <row r="25" spans="1:16" ht="27" customHeight="1" x14ac:dyDescent="0.25">
      <c r="A25" s="62" t="s">
        <v>309</v>
      </c>
      <c r="B25" s="38"/>
      <c r="C25" s="39"/>
      <c r="F25" s="1"/>
      <c r="G25" s="1"/>
    </row>
    <row r="26" spans="1:16" ht="30" hidden="1" outlineLevel="2" x14ac:dyDescent="0.25">
      <c r="A26" s="49" t="s">
        <v>310</v>
      </c>
      <c r="B26" s="22">
        <f>B27*0.9</f>
        <v>341.1</v>
      </c>
      <c r="C26" s="52"/>
      <c r="D26" s="10"/>
      <c r="E26" s="10"/>
      <c r="F26" s="10"/>
      <c r="G26" s="10"/>
      <c r="H26" s="10"/>
      <c r="I26" s="10"/>
      <c r="J26" s="10"/>
      <c r="K26" s="10"/>
      <c r="L26" s="10"/>
      <c r="M26" s="10"/>
      <c r="P26" s="10"/>
    </row>
    <row r="27" spans="1:16" ht="30" hidden="1" outlineLevel="2" x14ac:dyDescent="0.25">
      <c r="A27" s="49" t="s">
        <v>311</v>
      </c>
      <c r="B27" s="19">
        <v>379</v>
      </c>
      <c r="C27" s="52"/>
      <c r="D27" s="10"/>
      <c r="E27" s="10"/>
      <c r="F27" s="10"/>
      <c r="G27" s="10"/>
      <c r="H27" s="10"/>
      <c r="I27" s="10"/>
      <c r="J27" s="10"/>
      <c r="K27" s="10"/>
      <c r="L27" s="10"/>
      <c r="M27" s="10"/>
      <c r="P27" s="10"/>
    </row>
    <row r="28" spans="1:16" ht="15" collapsed="1" x14ac:dyDescent="0.25">
      <c r="A28" s="50" t="s">
        <v>290</v>
      </c>
      <c r="B28" s="21">
        <f>B13/B27</f>
        <v>0.61477572559366755</v>
      </c>
      <c r="C28" s="51"/>
      <c r="F28" s="1"/>
      <c r="G28" s="1"/>
    </row>
    <row r="29" spans="1:16" ht="15" x14ac:dyDescent="0.2">
      <c r="A29" s="50" t="s">
        <v>263</v>
      </c>
      <c r="B29" s="67" t="s">
        <v>39</v>
      </c>
      <c r="C29" s="51"/>
      <c r="F29" s="1"/>
      <c r="G29" s="1"/>
    </row>
    <row r="30" spans="1:16" ht="30" hidden="1" outlineLevel="2" x14ac:dyDescent="0.25">
      <c r="A30" s="49" t="s">
        <v>264</v>
      </c>
      <c r="B30" s="22">
        <f>$B$17/$B$13</f>
        <v>55.236051502145919</v>
      </c>
      <c r="C30" s="52"/>
      <c r="D30" s="10"/>
      <c r="E30" s="10"/>
      <c r="F30" s="10"/>
      <c r="G30" s="10"/>
      <c r="H30" s="10"/>
      <c r="I30" s="10"/>
      <c r="J30" s="10"/>
      <c r="K30" s="10"/>
      <c r="L30" s="10"/>
      <c r="M30" s="10"/>
      <c r="P30" s="10"/>
    </row>
    <row r="31" spans="1:16" ht="15" collapsed="1" x14ac:dyDescent="0.2">
      <c r="A31" s="50" t="s">
        <v>291</v>
      </c>
      <c r="B31" s="30" t="s">
        <v>10</v>
      </c>
      <c r="C31" s="51" t="s">
        <v>312</v>
      </c>
      <c r="F31" s="1"/>
      <c r="G31" s="1"/>
    </row>
    <row r="32" spans="1:16"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23</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25</v>
      </c>
      <c r="C39" s="52" t="s">
        <v>436</v>
      </c>
      <c r="F39" s="1"/>
      <c r="G39" s="1"/>
    </row>
    <row r="40" spans="1:7" ht="15.75" hidden="1" outlineLevel="1" x14ac:dyDescent="0.2">
      <c r="A40" s="50" t="s">
        <v>84</v>
      </c>
      <c r="B40" s="53" t="s">
        <v>23</v>
      </c>
      <c r="C40" s="51"/>
      <c r="F40" s="1"/>
      <c r="G40" s="1"/>
    </row>
    <row r="41" spans="1:7" ht="18.75" collapsed="1" x14ac:dyDescent="0.2">
      <c r="A41" s="50" t="s">
        <v>272</v>
      </c>
      <c r="B41" s="54" t="s">
        <v>20</v>
      </c>
      <c r="C41" s="51"/>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11</v>
      </c>
      <c r="C48" s="52"/>
      <c r="F48" s="1"/>
      <c r="G48" s="1"/>
    </row>
    <row r="49" spans="1:7" ht="15" hidden="1" outlineLevel="2" x14ac:dyDescent="0.2">
      <c r="A49" s="49" t="s">
        <v>117</v>
      </c>
      <c r="B49" s="17" t="s">
        <v>8</v>
      </c>
      <c r="C49" s="52"/>
      <c r="F49" s="1"/>
      <c r="G49" s="1"/>
    </row>
    <row r="50" spans="1:7" ht="15" hidden="1" outlineLevel="2" x14ac:dyDescent="0.2">
      <c r="A50" s="49" t="s">
        <v>122</v>
      </c>
      <c r="B50" s="17" t="s">
        <v>8</v>
      </c>
      <c r="C50" s="52"/>
      <c r="F50" s="1"/>
      <c r="G50" s="1"/>
    </row>
    <row r="51" spans="1:7" ht="15" hidden="1" outlineLevel="2" x14ac:dyDescent="0.2">
      <c r="A51" s="49" t="s">
        <v>127</v>
      </c>
      <c r="B51" s="17" t="s">
        <v>8</v>
      </c>
      <c r="C51" s="52"/>
      <c r="F51" s="1"/>
      <c r="G51" s="1"/>
    </row>
    <row r="52" spans="1:7" ht="15.75" hidden="1" outlineLevel="1" x14ac:dyDescent="0.2">
      <c r="A52" s="50" t="s">
        <v>273</v>
      </c>
      <c r="B52" s="53" t="s">
        <v>8</v>
      </c>
      <c r="C52" s="51"/>
      <c r="F52" s="1"/>
      <c r="G52" s="1"/>
    </row>
    <row r="53" spans="1:7" ht="15" hidden="1" outlineLevel="2" x14ac:dyDescent="0.2">
      <c r="A53" s="49" t="s">
        <v>132</v>
      </c>
      <c r="B53" s="17" t="s">
        <v>8</v>
      </c>
      <c r="C53" s="52"/>
      <c r="F53" s="1"/>
      <c r="G53" s="1"/>
    </row>
    <row r="54" spans="1:7" ht="15" hidden="1" outlineLevel="2" x14ac:dyDescent="0.2">
      <c r="A54" s="49" t="s">
        <v>137</v>
      </c>
      <c r="B54" s="17" t="s">
        <v>8</v>
      </c>
      <c r="C54" s="52"/>
      <c r="F54" s="1"/>
      <c r="G54" s="1"/>
    </row>
    <row r="55" spans="1:7" ht="15" hidden="1" outlineLevel="2" x14ac:dyDescent="0.2">
      <c r="A55" s="49" t="s">
        <v>142</v>
      </c>
      <c r="B55" s="17" t="s">
        <v>8</v>
      </c>
      <c r="C55" s="52"/>
      <c r="F55" s="1"/>
      <c r="G55" s="1"/>
    </row>
    <row r="56" spans="1:7" ht="15" hidden="1" outlineLevel="2" x14ac:dyDescent="0.2">
      <c r="A56" s="49" t="s">
        <v>274</v>
      </c>
      <c r="B56" s="17" t="s">
        <v>8</v>
      </c>
      <c r="C56" s="52"/>
      <c r="F56" s="1"/>
      <c r="G56" s="1"/>
    </row>
    <row r="57" spans="1:7" ht="15.75" hidden="1" outlineLevel="1" x14ac:dyDescent="0.2">
      <c r="A57" s="50" t="s">
        <v>275</v>
      </c>
      <c r="B57" s="53" t="s">
        <v>8</v>
      </c>
      <c r="C57" s="51"/>
      <c r="F57" s="1"/>
      <c r="G57" s="1"/>
    </row>
    <row r="58" spans="1:7" ht="15" hidden="1" outlineLevel="2" x14ac:dyDescent="0.2">
      <c r="A58" s="49" t="s">
        <v>276</v>
      </c>
      <c r="B58" s="17" t="s">
        <v>8</v>
      </c>
      <c r="C58" s="52"/>
      <c r="F58" s="1"/>
      <c r="G58" s="1"/>
    </row>
    <row r="59" spans="1:7" ht="15" hidden="1" outlineLevel="2" x14ac:dyDescent="0.2">
      <c r="A59" s="49" t="s">
        <v>158</v>
      </c>
      <c r="B59" s="17" t="s">
        <v>11</v>
      </c>
      <c r="C59" s="52"/>
      <c r="F59" s="1"/>
      <c r="G59" s="1"/>
    </row>
    <row r="60" spans="1:7" ht="15" hidden="1" outlineLevel="2" x14ac:dyDescent="0.2">
      <c r="A60" s="49" t="s">
        <v>163</v>
      </c>
      <c r="B60" s="17" t="s">
        <v>11</v>
      </c>
      <c r="C60" s="52"/>
      <c r="F60" s="1"/>
      <c r="G60" s="1"/>
    </row>
    <row r="61" spans="1:7" ht="15" hidden="1" outlineLevel="2" x14ac:dyDescent="0.2">
      <c r="A61" s="49" t="s">
        <v>277</v>
      </c>
      <c r="B61" s="17" t="s">
        <v>8</v>
      </c>
      <c r="C61" s="52"/>
      <c r="F61" s="1"/>
      <c r="G61" s="1"/>
    </row>
    <row r="62" spans="1:7" ht="15" hidden="1" outlineLevel="2" x14ac:dyDescent="0.2">
      <c r="A62" s="49" t="s">
        <v>278</v>
      </c>
      <c r="B62" s="17" t="s">
        <v>8</v>
      </c>
      <c r="C62" s="52"/>
      <c r="F62" s="1"/>
      <c r="G62" s="1"/>
    </row>
    <row r="63" spans="1:7" ht="15" hidden="1" outlineLevel="2" x14ac:dyDescent="0.2">
      <c r="A63" s="49" t="s">
        <v>172</v>
      </c>
      <c r="B63" s="17" t="s">
        <v>11</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13</v>
      </c>
      <c r="C66" s="51"/>
      <c r="F66" s="1"/>
      <c r="G66" s="1"/>
    </row>
    <row r="67" spans="1:7" ht="30" collapsed="1" x14ac:dyDescent="0.2">
      <c r="A67" s="50" t="s">
        <v>293</v>
      </c>
      <c r="B67" s="54" t="s">
        <v>8</v>
      </c>
      <c r="C67" s="51" t="s">
        <v>501</v>
      </c>
      <c r="F67" s="1"/>
      <c r="G67" s="1"/>
    </row>
    <row r="68" spans="1:7" ht="27" customHeight="1" x14ac:dyDescent="0.25">
      <c r="A68" s="62" t="s">
        <v>189</v>
      </c>
      <c r="B68" s="38"/>
      <c r="C68" s="39"/>
      <c r="F68" s="1"/>
      <c r="G68" s="1"/>
    </row>
    <row r="69" spans="1:7" ht="15.75" x14ac:dyDescent="0.2">
      <c r="A69" s="50" t="s">
        <v>280</v>
      </c>
      <c r="B69" s="53" t="s">
        <v>8</v>
      </c>
      <c r="C69" s="51"/>
      <c r="F69" s="1"/>
      <c r="G69" s="1"/>
    </row>
    <row r="70" spans="1:7" ht="15" hidden="1" outlineLevel="2" x14ac:dyDescent="0.2">
      <c r="A70" s="49" t="s">
        <v>281</v>
      </c>
      <c r="B70" s="17" t="s">
        <v>8</v>
      </c>
      <c r="C70" s="52"/>
      <c r="F70" s="1"/>
      <c r="G70" s="1"/>
    </row>
    <row r="71" spans="1:7" ht="15" hidden="1" outlineLevel="2" x14ac:dyDescent="0.2">
      <c r="A71" s="49" t="s">
        <v>200</v>
      </c>
      <c r="B71" s="17" t="s">
        <v>8</v>
      </c>
      <c r="C71" s="52"/>
      <c r="F71" s="1"/>
      <c r="G71" s="1"/>
    </row>
    <row r="72" spans="1:7" ht="15.75" collapsed="1" x14ac:dyDescent="0.2">
      <c r="A72" s="50" t="s">
        <v>205</v>
      </c>
      <c r="B72" s="53" t="s">
        <v>11</v>
      </c>
      <c r="C72" s="51"/>
      <c r="F72" s="1"/>
      <c r="G72" s="1"/>
    </row>
    <row r="73" spans="1:7" ht="15" hidden="1" outlineLevel="2" x14ac:dyDescent="0.2">
      <c r="A73" s="49" t="s">
        <v>206</v>
      </c>
      <c r="B73" s="17" t="s">
        <v>11</v>
      </c>
      <c r="C73" s="52"/>
      <c r="F73" s="1"/>
      <c r="G73" s="1"/>
    </row>
    <row r="74" spans="1:7" ht="30" hidden="1" outlineLevel="2" x14ac:dyDescent="0.2">
      <c r="A74" s="49" t="s">
        <v>211</v>
      </c>
      <c r="B74" s="17" t="s">
        <v>8</v>
      </c>
      <c r="C74" s="52"/>
      <c r="F74" s="1"/>
      <c r="G74" s="1"/>
    </row>
    <row r="75" spans="1:7" ht="15" hidden="1" outlineLevel="2" x14ac:dyDescent="0.2">
      <c r="A75" s="49" t="s">
        <v>282</v>
      </c>
      <c r="B75" s="17" t="s">
        <v>8</v>
      </c>
      <c r="C75" s="52"/>
      <c r="F75" s="1"/>
      <c r="G75" s="1"/>
    </row>
    <row r="76" spans="1:7" ht="27" customHeight="1" collapsed="1" x14ac:dyDescent="0.25">
      <c r="A76" s="62" t="s">
        <v>319</v>
      </c>
      <c r="B76" s="38"/>
      <c r="C76" s="39"/>
      <c r="F76" s="1"/>
      <c r="G76" s="1"/>
    </row>
    <row r="77" spans="1:7" ht="18.75" customHeight="1" x14ac:dyDescent="0.2">
      <c r="A77" s="50" t="s">
        <v>283</v>
      </c>
      <c r="B77" s="53" t="s">
        <v>8</v>
      </c>
      <c r="C77" s="51"/>
      <c r="F77" s="1"/>
      <c r="G77" s="1"/>
    </row>
    <row r="78" spans="1:7" ht="15" hidden="1" outlineLevel="2" x14ac:dyDescent="0.2">
      <c r="A78" s="49" t="s">
        <v>223</v>
      </c>
      <c r="B78" s="17" t="s">
        <v>11</v>
      </c>
      <c r="C78" s="52"/>
      <c r="F78" s="1"/>
      <c r="G78" s="1"/>
    </row>
    <row r="79" spans="1:7" ht="15" hidden="1" outlineLevel="2" x14ac:dyDescent="0.2">
      <c r="A79" s="49" t="s">
        <v>284</v>
      </c>
      <c r="B79" s="17" t="s">
        <v>11</v>
      </c>
      <c r="C79" s="52"/>
      <c r="F79" s="1"/>
      <c r="G79" s="1"/>
    </row>
    <row r="80" spans="1:7" ht="30" hidden="1" outlineLevel="2" x14ac:dyDescent="0.2">
      <c r="A80" s="49" t="s">
        <v>285</v>
      </c>
      <c r="B80" s="17" t="s">
        <v>8</v>
      </c>
      <c r="C80" s="52"/>
      <c r="F80" s="1"/>
      <c r="G80" s="1"/>
    </row>
    <row r="81" spans="1:7" ht="15" hidden="1" outlineLevel="2" x14ac:dyDescent="0.2">
      <c r="A81" s="49" t="s">
        <v>230</v>
      </c>
      <c r="B81" s="17" t="s">
        <v>8</v>
      </c>
      <c r="C81" s="52"/>
      <c r="F81" s="1"/>
      <c r="G81" s="1"/>
    </row>
    <row r="82" spans="1:7" ht="15" hidden="1" outlineLevel="2" x14ac:dyDescent="0.2">
      <c r="A82" s="49" t="s">
        <v>231</v>
      </c>
      <c r="B82" s="17" t="s">
        <v>8</v>
      </c>
      <c r="C82" s="52"/>
      <c r="F82" s="1"/>
      <c r="G82" s="1"/>
    </row>
    <row r="83" spans="1:7" ht="15" hidden="1" outlineLevel="2" x14ac:dyDescent="0.2">
      <c r="A83" s="49" t="s">
        <v>232</v>
      </c>
      <c r="B83" s="17" t="s">
        <v>11</v>
      </c>
      <c r="C83" s="52"/>
      <c r="F83" s="1"/>
      <c r="G83" s="1"/>
    </row>
    <row r="84" spans="1:7" ht="15" hidden="1" outlineLevel="2" x14ac:dyDescent="0.2">
      <c r="A84" s="49" t="s">
        <v>233</v>
      </c>
      <c r="B84" s="17" t="s">
        <v>11</v>
      </c>
      <c r="C84" s="52"/>
      <c r="F84" s="1"/>
      <c r="G84" s="1"/>
    </row>
    <row r="85" spans="1:7" ht="15.75" collapsed="1" x14ac:dyDescent="0.2">
      <c r="A85" s="50" t="s">
        <v>235</v>
      </c>
      <c r="B85" s="53" t="s">
        <v>11</v>
      </c>
      <c r="C85" s="51"/>
      <c r="F85" s="1"/>
      <c r="G85" s="1"/>
    </row>
    <row r="86" spans="1:7" ht="15" hidden="1" outlineLevel="2" x14ac:dyDescent="0.2">
      <c r="A86" s="49" t="s">
        <v>240</v>
      </c>
      <c r="B86" s="17" t="s">
        <v>8</v>
      </c>
      <c r="C86" s="52"/>
      <c r="F86" s="1"/>
      <c r="G86" s="1"/>
    </row>
    <row r="87" spans="1:7" ht="30" hidden="1" outlineLevel="2" x14ac:dyDescent="0.2">
      <c r="A87" s="49" t="s">
        <v>241</v>
      </c>
      <c r="B87" s="17" t="s">
        <v>13</v>
      </c>
      <c r="C87" s="52" t="s">
        <v>390</v>
      </c>
      <c r="F87" s="1"/>
      <c r="G87" s="1"/>
    </row>
    <row r="88" spans="1:7" ht="15" hidden="1" outlineLevel="2" x14ac:dyDescent="0.2">
      <c r="A88" s="49" t="s">
        <v>242</v>
      </c>
      <c r="B88" s="17" t="s">
        <v>13</v>
      </c>
      <c r="C88" s="52" t="s">
        <v>502</v>
      </c>
      <c r="F88" s="1"/>
      <c r="G88" s="1"/>
    </row>
    <row r="89" spans="1:7" ht="15" hidden="1" outlineLevel="2" x14ac:dyDescent="0.2">
      <c r="A89" s="49" t="s">
        <v>243</v>
      </c>
      <c r="B89" s="17" t="s">
        <v>11</v>
      </c>
      <c r="C89" s="52"/>
      <c r="F89" s="1"/>
      <c r="G89" s="1"/>
    </row>
    <row r="90" spans="1:7" ht="15" hidden="1" outlineLevel="2" x14ac:dyDescent="0.2">
      <c r="A90" s="49" t="s">
        <v>244</v>
      </c>
      <c r="B90" s="17" t="s">
        <v>8</v>
      </c>
      <c r="C90" s="52"/>
      <c r="F90" s="1"/>
      <c r="G90" s="1"/>
    </row>
    <row r="91" spans="1:7" ht="12.75" customHeight="1" collapsed="1" x14ac:dyDescent="0.2"/>
  </sheetData>
  <sheetProtection formatColumns="0" formatRows="0" insertHyperlinks="0" selectLockedCells="1"/>
  <dataConsolidate/>
  <conditionalFormatting sqref="B21:B24 B43:B67 B69:B75 B77:B90">
    <cfRule type="containsText" dxfId="1759" priority="73" operator="containsText" text="TG0">
      <formula>NOT(ISERROR(SEARCH("TG0",B21)))</formula>
    </cfRule>
    <cfRule type="containsText" dxfId="1758" priority="72" operator="containsText" text="TG1">
      <formula>NOT(ISERROR(SEARCH("TG1",B21)))</formula>
    </cfRule>
    <cfRule type="containsText" dxfId="1757" priority="71" operator="containsText" text="TG2">
      <formula>NOT(ISERROR(SEARCH("TG2",B21)))</formula>
    </cfRule>
    <cfRule type="containsText" dxfId="1756" priority="70" operator="containsText" text="TG3">
      <formula>NOT(ISERROR(SEARCH("TG3",B21)))</formula>
    </cfRule>
  </conditionalFormatting>
  <conditionalFormatting sqref="B22 B24">
    <cfRule type="containsText" dxfId="1755" priority="69" operator="containsText" text="Ja">
      <formula>NOT(ISERROR(SEARCH("Ja",B22)))</formula>
    </cfRule>
  </conditionalFormatting>
  <conditionalFormatting sqref="B22">
    <cfRule type="containsText" dxfId="1754" priority="68" operator="containsText" text="ja">
      <formula>NOT(ISERROR(SEARCH("ja",B22)))</formula>
    </cfRule>
  </conditionalFormatting>
  <conditionalFormatting sqref="B28">
    <cfRule type="cellIs" dxfId="1753" priority="78" operator="lessThan">
      <formula>0.79</formula>
    </cfRule>
    <cfRule type="cellIs" dxfId="1752" priority="79" operator="greaterThan">
      <formula>0.9</formula>
    </cfRule>
    <cfRule type="cellIs" dxfId="1751" priority="80" operator="greaterThan">
      <formula>0.79</formula>
    </cfRule>
  </conditionalFormatting>
  <conditionalFormatting sqref="B29">
    <cfRule type="containsText" dxfId="1750" priority="20" operator="containsText" text="For lite">
      <formula>NOT(ISERROR(SEARCH("For lite",B29)))</formula>
    </cfRule>
    <cfRule type="containsText" dxfId="1749" priority="21" operator="containsText" text="Mangelfull">
      <formula>NOT(ISERROR(SEARCH("Mangelfull",B29)))</formula>
    </cfRule>
    <cfRule type="containsText" dxfId="1748" priority="22" operator="containsText" text="Tilstrekkelig">
      <formula>NOT(ISERROR(SEARCH("Tilstrekkelig",B29)))</formula>
    </cfRule>
    <cfRule type="containsText" dxfId="1747" priority="23" operator="containsText" text="God">
      <formula>NOT(ISERROR(SEARCH("God",B29)))</formula>
    </cfRule>
  </conditionalFormatting>
  <conditionalFormatting sqref="B33:B41 B77:B90">
    <cfRule type="containsText" dxfId="1746" priority="77" operator="containsText" text="EG0">
      <formula>NOT(ISERROR(SEARCH("EG0",B33)))</formula>
    </cfRule>
    <cfRule type="containsText" dxfId="1745" priority="76" operator="containsText" text="EG1">
      <formula>NOT(ISERROR(SEARCH("EG1",B33)))</formula>
    </cfRule>
    <cfRule type="containsText" dxfId="1744" priority="75" operator="containsText" text="EG2">
      <formula>NOT(ISERROR(SEARCH("EG2",B33)))</formula>
    </cfRule>
  </conditionalFormatting>
  <conditionalFormatting sqref="B77:B90 B33:B41">
    <cfRule type="containsText" dxfId="1743" priority="74" operator="containsText" text="EG3">
      <formula>NOT(ISERROR(SEARCH("EG3",B33)))</formula>
    </cfRule>
  </conditionalFormatting>
  <conditionalFormatting sqref="L2">
    <cfRule type="containsText" dxfId="1742" priority="63" operator="containsText" text="TG0">
      <formula>NOT(ISERROR(SEARCH("TG0",L2)))</formula>
    </cfRule>
    <cfRule type="containsText" dxfId="1741" priority="62" operator="containsText" text="TG0">
      <formula>NOT(ISERROR(SEARCH("TG0",L2)))</formula>
    </cfRule>
    <cfRule type="containsText" dxfId="1740" priority="61" operator="containsText" text="TG1">
      <formula>NOT(ISERROR(SEARCH("TG1",L2)))</formula>
    </cfRule>
    <cfRule type="containsText" dxfId="1739" priority="59" operator="containsText" text="TG3">
      <formula>NOT(ISERROR(SEARCH("TG3",L2)))</formula>
    </cfRule>
    <cfRule type="containsText" dxfId="1738" priority="60" operator="containsText" text="TG2">
      <formula>NOT(ISERROR(SEARCH("TG2",L2)))</formula>
    </cfRule>
    <cfRule type="containsText" dxfId="1737" priority="58" operator="containsText" text="Ja">
      <formula>NOT(ISERROR(SEARCH("Ja",L2)))</formula>
    </cfRule>
    <cfRule type="containsText" dxfId="1736" priority="57" operator="containsText" text="ja">
      <formula>NOT(ISERROR(SEARCH("ja",L2)))</formula>
    </cfRule>
  </conditionalFormatting>
  <conditionalFormatting sqref="M2 O2:P2">
    <cfRule type="containsText" dxfId="1735" priority="81" operator="containsText" text="EG3">
      <formula>NOT(ISERROR(SEARCH("EG3",M2)))</formula>
    </cfRule>
    <cfRule type="containsText" dxfId="1734" priority="82" operator="containsText" text="EG2">
      <formula>NOT(ISERROR(SEARCH("EG2",M2)))</formula>
    </cfRule>
    <cfRule type="containsText" dxfId="1733" priority="83" operator="containsText" text="EG1">
      <formula>NOT(ISERROR(SEARCH("EG1",M2)))</formula>
    </cfRule>
    <cfRule type="containsText" dxfId="1732" priority="84" operator="containsText" text="EG0">
      <formula>NOT(ISERROR(SEARCH("EG0",M2)))</formula>
    </cfRule>
  </conditionalFormatting>
  <conditionalFormatting sqref="N2">
    <cfRule type="containsText" dxfId="1731" priority="51" operator="containsText" text="Ja">
      <formula>NOT(ISERROR(SEARCH("Ja",N2)))</formula>
    </cfRule>
    <cfRule type="containsText" dxfId="1730" priority="52" operator="containsText" text="TG3">
      <formula>NOT(ISERROR(SEARCH("TG3",N2)))</formula>
    </cfRule>
    <cfRule type="containsText" dxfId="1729" priority="53" operator="containsText" text="TG2">
      <formula>NOT(ISERROR(SEARCH("TG2",N2)))</formula>
    </cfRule>
    <cfRule type="containsText" dxfId="1728" priority="54" operator="containsText" text="TG1">
      <formula>NOT(ISERROR(SEARCH("TG1",N2)))</formula>
    </cfRule>
    <cfRule type="containsText" dxfId="1727" priority="55" operator="containsText" text="TG0">
      <formula>NOT(ISERROR(SEARCH("TG0",N2)))</formula>
    </cfRule>
    <cfRule type="containsText" dxfId="1726" priority="56" operator="containsText" text="TG0">
      <formula>NOT(ISERROR(SEARCH("TG0",N2)))</formula>
    </cfRule>
  </conditionalFormatting>
  <conditionalFormatting sqref="Q2">
    <cfRule type="cellIs" dxfId="1725" priority="45" operator="greaterThan">
      <formula>0.79</formula>
    </cfRule>
    <cfRule type="cellIs" dxfId="1724" priority="44" operator="greaterThan">
      <formula>0.9</formula>
    </cfRule>
    <cfRule type="cellIs" dxfId="1723" priority="43" operator="lessThan">
      <formula>0.79</formula>
    </cfRule>
  </conditionalFormatting>
  <conditionalFormatting sqref="R2">
    <cfRule type="containsText" dxfId="1722" priority="39" operator="containsText" text="For lite">
      <formula>NOT(ISERROR(SEARCH("For lite",R2)))</formula>
    </cfRule>
    <cfRule type="containsText" dxfId="1721" priority="42" operator="containsText" text="God">
      <formula>NOT(ISERROR(SEARCH("God",R2)))</formula>
    </cfRule>
    <cfRule type="containsText" dxfId="1720" priority="41" operator="containsText" text="Tilstrekkelig">
      <formula>NOT(ISERROR(SEARCH("Tilstrekkelig",R2)))</formula>
    </cfRule>
    <cfRule type="containsText" dxfId="1719" priority="40" operator="containsText" text="Mangelfull">
      <formula>NOT(ISERROR(SEARCH("Mangelfull",R2)))</formula>
    </cfRule>
  </conditionalFormatting>
  <conditionalFormatting sqref="U2:AC2">
    <cfRule type="containsText" dxfId="1718" priority="37" operator="containsText" text="EG0">
      <formula>NOT(ISERROR(SEARCH("EG0",U2)))</formula>
    </cfRule>
    <cfRule type="containsText" dxfId="1717" priority="36" operator="containsText" text="EG1">
      <formula>NOT(ISERROR(SEARCH("EG1",U2)))</formula>
    </cfRule>
    <cfRule type="containsText" dxfId="1716" priority="34" operator="containsText" text="EG3">
      <formula>NOT(ISERROR(SEARCH("EG3",U2)))</formula>
    </cfRule>
    <cfRule type="containsText" dxfId="1715" priority="35" operator="containsText" text="EG2">
      <formula>NOT(ISERROR(SEARCH("EG2",U2)))</formula>
    </cfRule>
  </conditionalFormatting>
  <conditionalFormatting sqref="AD2:CB2">
    <cfRule type="containsText" dxfId="1714" priority="10" operator="containsText" text="TG0">
      <formula>NOT(ISERROR(SEARCH("TG0",AD2)))</formula>
    </cfRule>
    <cfRule type="containsText" dxfId="1713" priority="9" operator="containsText" text="TG1">
      <formula>NOT(ISERROR(SEARCH("TG1",AD2)))</formula>
    </cfRule>
    <cfRule type="containsText" dxfId="1712" priority="8" operator="containsText" text="TG2">
      <formula>NOT(ISERROR(SEARCH("TG2",AD2)))</formula>
    </cfRule>
    <cfRule type="containsText" dxfId="1711" priority="7" operator="containsText" text="TG3">
      <formula>NOT(ISERROR(SEARCH("TG3",AD2)))</formula>
    </cfRule>
  </conditionalFormatting>
  <conditionalFormatting sqref="BX2:CB2">
    <cfRule type="containsText" dxfId="1710" priority="5" operator="containsText" text="ja">
      <formula>NOT(ISERROR(SEARCH("ja",BX2)))</formula>
    </cfRule>
    <cfRule type="containsText" dxfId="1709" priority="6" operator="containsText" text="Ja">
      <formula>NOT(ISERROR(SEARCH("Ja",BX2)))</formula>
    </cfRule>
  </conditionalFormatting>
  <hyperlinks>
    <hyperlink ref="C14" r:id="rId1" xr:uid="{058DE009-F8C0-42D6-AA68-0BC774C996CD}"/>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5D38BD8A-C3C4-409C-97C1-EAE8D495435B}">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A7955E14-7775-411A-8D25-0CD5036B7BAE}">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D0916D4A-1171-4133-882B-F90F9F94CD25}">
          <x14:formula1>
            <xm:f>Evalueringsmatrise_grunnlag!$A$2:$A$6</xm:f>
          </x14:formula1>
          <xm:sqref>B43:B67 B69:B75 B77:B90</xm:sqref>
        </x14:dataValidation>
        <x14:dataValidation type="list" allowBlank="1" showInputMessage="1" showErrorMessage="1" xr:uid="{24007842-B502-4099-A774-F87B87E25C55}">
          <x14:formula1>
            <xm:f>Evalueringsmatrise_grunnlag!$A$27:$A$28</xm:f>
          </x14:formula1>
          <xm:sqref>B24 B68 B76</xm:sqref>
        </x14:dataValidation>
        <x14:dataValidation type="list" allowBlank="1" showInputMessage="1" showErrorMessage="1" xr:uid="{0844414C-8751-4878-A336-FB804C7B9366}">
          <x14:formula1>
            <xm:f>Evalueringsmatrise_grunnlag!$A$9:$A$13</xm:f>
          </x14:formula1>
          <xm:sqref>B33:B41 B77:B90</xm:sqref>
        </x14:dataValidation>
        <x14:dataValidation type="list" allowBlank="1" showInputMessage="1" showErrorMessage="1" xr:uid="{32BB722D-0E95-47AD-B5C1-A9AFA3186170}">
          <x14:formula1>
            <xm:f>Evalueringsmatrise_grunnlag!$A$21:$A$24</xm:f>
          </x14:formula1>
          <xm:sqref>B29</xm:sqref>
        </x14:dataValidation>
        <x14:dataValidation type="list" allowBlank="1" showInputMessage="1" showErrorMessage="1" xr:uid="{8D9DE47D-4B2F-4E38-AB98-C200D6B1397C}">
          <x14:formula1>
            <xm:f>Evalueringsmatrise_grunnlag!$E$7:$E$10</xm:f>
          </x14:formula1>
          <xm:sqref>B23</xm:sqref>
        </x14:dataValidation>
        <x14:dataValidation type="list" allowBlank="1" showInputMessage="1" showErrorMessage="1" xr:uid="{A604FBA7-DD9A-4F75-A759-7E7B089281C4}">
          <x14:formula1>
            <xm:f>Evalueringsmatrise_grunnlag!$E$2:$E$4</xm:f>
          </x14:formula1>
          <xm:sqref>B31</xm:sqref>
        </x14:dataValidation>
        <x14:dataValidation type="list" allowBlank="1" showInputMessage="1" showErrorMessage="1" xr:uid="{3381FC0F-FB5A-4ADB-9C46-D6D5889FC446}">
          <x14:formula1>
            <xm:f>Evalueringsmatrise_grunnlag!$E$13:$E$17</xm:f>
          </x14:formula1>
          <xm:sqref>B22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AF9D9-F559-4417-826C-E79FE75FF54A}">
  <sheetPr>
    <tabColor theme="5" tint="0.79998168889431442"/>
    <pageSetUpPr fitToPage="1"/>
  </sheetPr>
  <dimension ref="A1:CC1030635"/>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Karuss skole</v>
      </c>
      <c r="B2" s="65" t="str">
        <f>$B$12</f>
        <v>1.-10. trinn</v>
      </c>
      <c r="C2" s="22">
        <f>$B$13</f>
        <v>409</v>
      </c>
      <c r="D2" s="22">
        <f>$B$14</f>
        <v>0</v>
      </c>
      <c r="E2" s="22">
        <f>$B$15</f>
        <v>4484</v>
      </c>
      <c r="F2" s="66">
        <f>$B$16</f>
        <v>20270</v>
      </c>
      <c r="G2" s="66">
        <f>$B$17</f>
        <v>13609</v>
      </c>
      <c r="H2" s="66">
        <f>$B$18</f>
        <v>8849</v>
      </c>
      <c r="I2" s="66">
        <f>$B$19</f>
        <v>4760</v>
      </c>
      <c r="J2" s="66">
        <f>$B$20</f>
        <v>2002</v>
      </c>
      <c r="K2" s="22" t="str">
        <f>$B$21</f>
        <v>-</v>
      </c>
      <c r="L2" s="32" t="str">
        <f>$B$22</f>
        <v>Nei</v>
      </c>
      <c r="M2" s="32" t="str">
        <f>$B$23</f>
        <v>B</v>
      </c>
      <c r="N2" s="32" t="str">
        <f>$B$24</f>
        <v>Nei</v>
      </c>
      <c r="O2" s="33">
        <f>$B$26</f>
        <v>430.2</v>
      </c>
      <c r="P2" s="32">
        <f>$B$27</f>
        <v>478</v>
      </c>
      <c r="Q2" s="21">
        <f>$B$28</f>
        <v>0.85564853556485354</v>
      </c>
      <c r="R2" s="61" t="str">
        <f>$B$29</f>
        <v>God</v>
      </c>
      <c r="S2" s="22">
        <f>$B$30</f>
        <v>33.273838630806843</v>
      </c>
      <c r="T2" s="32" t="str">
        <f>$B$31</f>
        <v>→</v>
      </c>
      <c r="U2" s="17" t="str">
        <f>$B$33</f>
        <v>EG0</v>
      </c>
      <c r="V2" s="17" t="str">
        <f>$B$34</f>
        <v>EG0</v>
      </c>
      <c r="W2" s="17" t="str">
        <f>$B$35</f>
        <v>EG0</v>
      </c>
      <c r="X2" s="17" t="str">
        <f>$B$36</f>
        <v>EG0</v>
      </c>
      <c r="Y2" s="17" t="str">
        <f>$B$37</f>
        <v>EG0</v>
      </c>
      <c r="Z2" s="17" t="str">
        <f>$B$38</f>
        <v>EG0</v>
      </c>
      <c r="AA2" s="17" t="str">
        <f>$B$39</f>
        <v>EG2</v>
      </c>
      <c r="AB2" s="17" t="str">
        <f>$B$40</f>
        <v>EG1</v>
      </c>
      <c r="AC2" s="17" t="str">
        <f>$B$41</f>
        <v>EG1</v>
      </c>
      <c r="AD2" s="17" t="str">
        <f>$B$43</f>
        <v>TG2</v>
      </c>
      <c r="AE2" s="17" t="str">
        <f>$B$44</f>
        <v>TG2</v>
      </c>
      <c r="AF2" s="17" t="str">
        <f>$B$45</f>
        <v>TG2</v>
      </c>
      <c r="AG2" s="17" t="str">
        <f>$B$46</f>
        <v>TG2</v>
      </c>
      <c r="AH2" s="17" t="str">
        <f>$B$47</f>
        <v>TG2</v>
      </c>
      <c r="AI2" s="17" t="str">
        <f>$B$48</f>
        <v>TG2</v>
      </c>
      <c r="AJ2" s="17" t="str">
        <f>$B$49</f>
        <v>TG2</v>
      </c>
      <c r="AK2" s="17" t="str">
        <f>$B$50</f>
        <v>TG3</v>
      </c>
      <c r="AL2" s="17" t="str">
        <f>$B$51</f>
        <v>TG2</v>
      </c>
      <c r="AM2" s="17" t="str">
        <f>$B$52</f>
        <v>TG1</v>
      </c>
      <c r="AN2" s="17" t="str">
        <f>$B$53</f>
        <v>TG1</v>
      </c>
      <c r="AO2" s="17" t="str">
        <f>$B$54</f>
        <v>TG1</v>
      </c>
      <c r="AP2" s="17" t="str">
        <f>$B$55</f>
        <v>TG1</v>
      </c>
      <c r="AQ2" s="17" t="str">
        <f>$B$56</f>
        <v>TG0</v>
      </c>
      <c r="AR2" s="17" t="str">
        <f>$B$57</f>
        <v>TG2</v>
      </c>
      <c r="AS2" s="17" t="str">
        <f>$B$58</f>
        <v>TG1</v>
      </c>
      <c r="AT2" s="17" t="str">
        <f>$B$59</f>
        <v>TG3</v>
      </c>
      <c r="AU2" s="17" t="str">
        <f>$B$60</f>
        <v>TG1</v>
      </c>
      <c r="AV2" s="17" t="str">
        <f>$B$61</f>
        <v>TG2</v>
      </c>
      <c r="AW2" s="17" t="str">
        <f>$B$62</f>
        <v>TG2</v>
      </c>
      <c r="AX2" s="17" t="str">
        <f>$B$63</f>
        <v>-</v>
      </c>
      <c r="AY2" s="17" t="str">
        <f>$B$64</f>
        <v>TG1</v>
      </c>
      <c r="AZ2" s="17" t="str">
        <f>$B$65</f>
        <v>TG1</v>
      </c>
      <c r="BA2" s="17" t="str">
        <f>$B$66</f>
        <v>TG1</v>
      </c>
      <c r="BB2" s="17" t="str">
        <f>$B$67</f>
        <v>TG2</v>
      </c>
      <c r="BC2" s="17" t="str">
        <f>$B$69</f>
        <v>TG2</v>
      </c>
      <c r="BD2" s="17" t="str">
        <f>$B$70</f>
        <v>TG2</v>
      </c>
      <c r="BE2" s="17" t="str">
        <f>$B$71</f>
        <v>TG2</v>
      </c>
      <c r="BF2" s="17" t="str">
        <f>$B$72</f>
        <v>TG2</v>
      </c>
      <c r="BG2" s="17" t="str">
        <f>$B$73</f>
        <v>TG1</v>
      </c>
      <c r="BH2" s="17" t="str">
        <f>$B$74</f>
        <v>TG2</v>
      </c>
      <c r="BI2" s="17" t="str">
        <f>$B$75</f>
        <v>TG2</v>
      </c>
      <c r="BJ2" s="17" t="str">
        <f>$B$77</f>
        <v>TG2</v>
      </c>
      <c r="BK2" s="17" t="str">
        <f>$B$78</f>
        <v>TG1</v>
      </c>
      <c r="BL2" s="17" t="str">
        <f>$B$79</f>
        <v>TG1</v>
      </c>
      <c r="BM2" s="17" t="str">
        <f>$B$80</f>
        <v>TG2</v>
      </c>
      <c r="BN2" s="17" t="str">
        <f>$B$81</f>
        <v>TG1</v>
      </c>
      <c r="BO2" s="17" t="str">
        <f>$B$82</f>
        <v>TG2</v>
      </c>
      <c r="BP2" s="17" t="str">
        <f>$B$83</f>
        <v>TG2</v>
      </c>
      <c r="BQ2" s="17" t="str">
        <f>$B$84</f>
        <v>TG2</v>
      </c>
      <c r="BR2" s="17" t="str">
        <f>$B$85</f>
        <v>TG3</v>
      </c>
      <c r="BS2" s="17" t="str">
        <f>$B$86</f>
        <v>TG2</v>
      </c>
      <c r="BT2" s="17" t="str">
        <f>$B$87</f>
        <v>TG3</v>
      </c>
      <c r="BU2" s="17" t="str">
        <f>$B$88</f>
        <v>TG3</v>
      </c>
      <c r="BV2" s="17" t="str">
        <f>$B$89</f>
        <v>TG3</v>
      </c>
      <c r="BW2" s="17" t="str">
        <f>$B$90</f>
        <v>TG3</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503</v>
      </c>
      <c r="B11" s="9" t="s">
        <v>303</v>
      </c>
      <c r="C11" s="9" t="s">
        <v>304</v>
      </c>
      <c r="AS11" s="1"/>
      <c r="AT11" s="1"/>
    </row>
    <row r="12" spans="1:81" ht="15.75" x14ac:dyDescent="0.25">
      <c r="A12" s="51" t="s">
        <v>247</v>
      </c>
      <c r="B12" s="34" t="s">
        <v>337</v>
      </c>
      <c r="C12" s="51"/>
      <c r="D12" s="10"/>
      <c r="E12" s="10"/>
      <c r="F12" s="10"/>
      <c r="G12" s="10"/>
      <c r="H12" s="10"/>
      <c r="I12" s="10"/>
      <c r="J12" s="10"/>
      <c r="K12" s="10"/>
      <c r="L12" s="10"/>
      <c r="M12" s="10"/>
      <c r="N12" s="10"/>
      <c r="O12" s="10"/>
      <c r="P12" s="10"/>
      <c r="Q12" s="10"/>
      <c r="R12" s="10"/>
      <c r="S12" s="10"/>
      <c r="T12" s="10"/>
      <c r="U12" s="10"/>
      <c r="V12" s="10"/>
      <c r="W12" s="10"/>
      <c r="AZ12" s="10"/>
      <c r="BA12" s="10"/>
    </row>
    <row r="13" spans="1:81" ht="15.75" x14ac:dyDescent="0.25">
      <c r="A13" s="51" t="s">
        <v>248</v>
      </c>
      <c r="B13" s="19">
        <v>409</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row>
    <row r="14" spans="1:81" ht="15.75" x14ac:dyDescent="0.25">
      <c r="A14" s="51" t="s">
        <v>249</v>
      </c>
      <c r="B14" s="28"/>
      <c r="C14" s="71" t="s">
        <v>410</v>
      </c>
      <c r="D14" s="10"/>
      <c r="E14" s="10"/>
      <c r="F14" s="10"/>
      <c r="G14" s="10"/>
      <c r="H14" s="10"/>
      <c r="I14" s="10"/>
      <c r="J14" s="10"/>
      <c r="K14" s="10"/>
      <c r="N14" s="10"/>
    </row>
    <row r="15" spans="1:81" ht="15" x14ac:dyDescent="0.2">
      <c r="A15" s="51" t="s">
        <v>250</v>
      </c>
      <c r="B15" s="17">
        <v>4484</v>
      </c>
      <c r="C15" s="51"/>
      <c r="F15" s="1"/>
      <c r="G15" s="1"/>
    </row>
    <row r="16" spans="1:81" ht="15" x14ac:dyDescent="0.2">
      <c r="A16" s="51" t="s">
        <v>251</v>
      </c>
      <c r="B16" s="17">
        <v>20270</v>
      </c>
      <c r="C16" s="51"/>
      <c r="F16" s="1"/>
      <c r="G16" s="1"/>
    </row>
    <row r="17" spans="1:14" ht="15" x14ac:dyDescent="0.2">
      <c r="A17" s="51" t="s">
        <v>252</v>
      </c>
      <c r="B17" s="63">
        <f>$B$18+$B$19</f>
        <v>13609</v>
      </c>
      <c r="C17" s="51"/>
      <c r="F17" s="1"/>
      <c r="G17" s="1"/>
    </row>
    <row r="18" spans="1:14" ht="15" hidden="1" outlineLevel="2" x14ac:dyDescent="0.2">
      <c r="A18" s="49" t="s">
        <v>253</v>
      </c>
      <c r="B18" s="17">
        <v>8849</v>
      </c>
      <c r="C18" s="52"/>
      <c r="F18" s="1"/>
      <c r="G18" s="1"/>
    </row>
    <row r="19" spans="1:14" ht="15" hidden="1" outlineLevel="2" x14ac:dyDescent="0.2">
      <c r="A19" s="49" t="s">
        <v>254</v>
      </c>
      <c r="B19" s="17">
        <v>4760</v>
      </c>
      <c r="C19" s="52" t="s">
        <v>339</v>
      </c>
      <c r="F19" s="1"/>
      <c r="G19" s="1"/>
    </row>
    <row r="20" spans="1:14" ht="30" collapsed="1" x14ac:dyDescent="0.2">
      <c r="A20" s="51" t="s">
        <v>255</v>
      </c>
      <c r="B20" s="17">
        <v>2002</v>
      </c>
      <c r="C20" s="51" t="s">
        <v>504</v>
      </c>
      <c r="F20" s="1"/>
      <c r="G20" s="1"/>
    </row>
    <row r="21" spans="1:14" ht="30" x14ac:dyDescent="0.2">
      <c r="A21" s="51" t="s">
        <v>256</v>
      </c>
      <c r="B21" s="17" t="s">
        <v>2</v>
      </c>
      <c r="C21" s="51" t="s">
        <v>505</v>
      </c>
      <c r="F21" s="1"/>
      <c r="G21" s="1"/>
    </row>
    <row r="22" spans="1:14" ht="15" x14ac:dyDescent="0.2">
      <c r="A22" s="51" t="s">
        <v>257</v>
      </c>
      <c r="B22" s="17" t="s">
        <v>30</v>
      </c>
      <c r="C22" s="51"/>
      <c r="F22" s="1"/>
      <c r="G22" s="1"/>
    </row>
    <row r="23" spans="1:14" ht="32.1" customHeight="1" x14ac:dyDescent="0.2">
      <c r="A23" s="51" t="s">
        <v>258</v>
      </c>
      <c r="B23" s="17" t="s">
        <v>18</v>
      </c>
      <c r="C23" s="51" t="str">
        <f>IF(Karuss!B23=Evalueringsmatrise_grunnlag!E7,"Vedlikehold og utskifting ved A-bygg er allerede finansiert ifm. vedlikeholdsstrategien og midler er allokert hos Eiendom."," ")</f>
        <v xml:space="preserve"> </v>
      </c>
      <c r="F23" s="1"/>
      <c r="G23" s="1"/>
    </row>
    <row r="24" spans="1:14" ht="15" x14ac:dyDescent="0.2">
      <c r="A24" s="51" t="s">
        <v>259</v>
      </c>
      <c r="B24" s="17" t="s">
        <v>30</v>
      </c>
      <c r="C24" s="51"/>
      <c r="F24" s="1"/>
      <c r="G24" s="1"/>
    </row>
    <row r="25" spans="1:14" ht="27" customHeight="1" x14ac:dyDescent="0.25">
      <c r="A25" s="62" t="s">
        <v>309</v>
      </c>
      <c r="B25" s="38"/>
      <c r="C25" s="39"/>
      <c r="F25" s="1"/>
      <c r="G25" s="1"/>
    </row>
    <row r="26" spans="1:14" ht="30" hidden="1" outlineLevel="2" x14ac:dyDescent="0.25">
      <c r="A26" s="49" t="s">
        <v>310</v>
      </c>
      <c r="B26" s="22">
        <f>B27*0.9</f>
        <v>430.2</v>
      </c>
      <c r="C26" s="52"/>
      <c r="D26" s="10"/>
      <c r="E26" s="10"/>
      <c r="F26" s="10"/>
      <c r="G26" s="10"/>
      <c r="H26" s="10"/>
      <c r="I26" s="10"/>
      <c r="J26" s="10"/>
      <c r="K26" s="10"/>
      <c r="N26" s="10"/>
    </row>
    <row r="27" spans="1:14" ht="30" hidden="1" outlineLevel="2" x14ac:dyDescent="0.25">
      <c r="A27" s="49" t="s">
        <v>311</v>
      </c>
      <c r="B27" s="19">
        <v>478</v>
      </c>
      <c r="C27" s="52"/>
      <c r="D27" s="10"/>
      <c r="E27" s="10"/>
      <c r="F27" s="10"/>
      <c r="G27" s="10"/>
      <c r="H27" s="10"/>
      <c r="I27" s="10"/>
      <c r="J27" s="10"/>
      <c r="K27" s="10"/>
      <c r="N27" s="10"/>
    </row>
    <row r="28" spans="1:14" ht="15" collapsed="1" x14ac:dyDescent="0.25">
      <c r="A28" s="50" t="s">
        <v>290</v>
      </c>
      <c r="B28" s="21">
        <f>B13/B27</f>
        <v>0.85564853556485354</v>
      </c>
      <c r="C28" s="51"/>
      <c r="F28" s="1"/>
      <c r="G28" s="1"/>
    </row>
    <row r="29" spans="1:14" ht="15" x14ac:dyDescent="0.2">
      <c r="A29" s="50" t="s">
        <v>263</v>
      </c>
      <c r="B29" s="67" t="s">
        <v>39</v>
      </c>
      <c r="C29" s="51"/>
      <c r="F29" s="1"/>
      <c r="G29" s="1"/>
    </row>
    <row r="30" spans="1:14" ht="30" hidden="1" outlineLevel="2" x14ac:dyDescent="0.25">
      <c r="A30" s="49" t="s">
        <v>264</v>
      </c>
      <c r="B30" s="22">
        <f>$B$17/$B$13</f>
        <v>33.273838630806843</v>
      </c>
      <c r="C30" s="52"/>
      <c r="D30" s="10"/>
      <c r="E30" s="10"/>
      <c r="F30" s="10"/>
      <c r="G30" s="10"/>
      <c r="H30" s="10"/>
      <c r="I30" s="10"/>
      <c r="J30" s="10"/>
      <c r="K30" s="10"/>
      <c r="N30" s="10"/>
    </row>
    <row r="31" spans="1:14" ht="15" collapsed="1" x14ac:dyDescent="0.2">
      <c r="A31" s="50" t="s">
        <v>291</v>
      </c>
      <c r="B31" s="30" t="s">
        <v>7</v>
      </c>
      <c r="C31" s="51" t="s">
        <v>341</v>
      </c>
      <c r="F31" s="1"/>
      <c r="G31" s="1"/>
    </row>
    <row r="32" spans="1:14"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25</v>
      </c>
      <c r="C39" s="52"/>
      <c r="F39" s="1"/>
      <c r="G39" s="1"/>
    </row>
    <row r="40" spans="1:7" ht="15.75" hidden="1" outlineLevel="1" x14ac:dyDescent="0.2">
      <c r="A40" s="50" t="s">
        <v>84</v>
      </c>
      <c r="B40" s="53" t="s">
        <v>23</v>
      </c>
      <c r="C40" s="51"/>
      <c r="F40" s="1"/>
      <c r="G40" s="1"/>
    </row>
    <row r="41" spans="1:7" ht="18.75" collapsed="1" x14ac:dyDescent="0.2">
      <c r="A41" s="50" t="s">
        <v>272</v>
      </c>
      <c r="B41" s="54" t="s">
        <v>23</v>
      </c>
      <c r="C41" s="51"/>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11</v>
      </c>
      <c r="C44" s="52"/>
      <c r="F44" s="1"/>
      <c r="G44" s="1"/>
    </row>
    <row r="45" spans="1:7" ht="15" hidden="1" outlineLevel="2" x14ac:dyDescent="0.2">
      <c r="A45" s="49" t="s">
        <v>105</v>
      </c>
      <c r="B45" s="17" t="s">
        <v>11</v>
      </c>
      <c r="C45" s="52"/>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11</v>
      </c>
      <c r="C48" s="52"/>
      <c r="F48" s="1"/>
      <c r="G48" s="1"/>
    </row>
    <row r="49" spans="1:7" ht="15" hidden="1" outlineLevel="2" x14ac:dyDescent="0.2">
      <c r="A49" s="49" t="s">
        <v>117</v>
      </c>
      <c r="B49" s="17" t="s">
        <v>11</v>
      </c>
      <c r="C49" s="52"/>
      <c r="F49" s="1"/>
      <c r="G49" s="1"/>
    </row>
    <row r="50" spans="1:7" ht="30" hidden="1" outlineLevel="2" x14ac:dyDescent="0.2">
      <c r="A50" s="49" t="s">
        <v>122</v>
      </c>
      <c r="B50" s="17" t="s">
        <v>13</v>
      </c>
      <c r="C50" s="52" t="s">
        <v>506</v>
      </c>
      <c r="F50" s="1"/>
      <c r="G50" s="1"/>
    </row>
    <row r="51" spans="1:7" ht="15" hidden="1" outlineLevel="2" x14ac:dyDescent="0.2">
      <c r="A51" s="49" t="s">
        <v>127</v>
      </c>
      <c r="B51" s="17" t="s">
        <v>11</v>
      </c>
      <c r="C51" s="52"/>
      <c r="F51" s="1"/>
      <c r="G51" s="1"/>
    </row>
    <row r="52" spans="1:7" ht="15.75" hidden="1" outlineLevel="1" x14ac:dyDescent="0.2">
      <c r="A52" s="50" t="s">
        <v>273</v>
      </c>
      <c r="B52" s="53" t="s">
        <v>8</v>
      </c>
      <c r="C52" s="51"/>
      <c r="F52" s="1"/>
      <c r="G52" s="1"/>
    </row>
    <row r="53" spans="1:7" ht="15" hidden="1" outlineLevel="2" x14ac:dyDescent="0.2">
      <c r="A53" s="49" t="s">
        <v>132</v>
      </c>
      <c r="B53" s="17" t="s">
        <v>8</v>
      </c>
      <c r="C53" s="52"/>
      <c r="F53" s="1"/>
      <c r="G53" s="1"/>
    </row>
    <row r="54" spans="1:7" ht="15" hidden="1" outlineLevel="2" x14ac:dyDescent="0.2">
      <c r="A54" s="49" t="s">
        <v>137</v>
      </c>
      <c r="B54" s="17" t="s">
        <v>8</v>
      </c>
      <c r="C54" s="52"/>
      <c r="F54" s="1"/>
      <c r="G54" s="1"/>
    </row>
    <row r="55" spans="1:7" ht="15" hidden="1" outlineLevel="2" x14ac:dyDescent="0.2">
      <c r="A55" s="49" t="s">
        <v>142</v>
      </c>
      <c r="B55" s="17" t="s">
        <v>8</v>
      </c>
      <c r="C55" s="52"/>
      <c r="F55" s="1"/>
      <c r="G55" s="1"/>
    </row>
    <row r="56" spans="1:7" ht="15" hidden="1" outlineLevel="2" x14ac:dyDescent="0.2">
      <c r="A56" s="49" t="s">
        <v>274</v>
      </c>
      <c r="B56" s="17" t="s">
        <v>5</v>
      </c>
      <c r="C56" s="52"/>
      <c r="F56" s="1"/>
      <c r="G56" s="1"/>
    </row>
    <row r="57" spans="1:7" ht="15.75" hidden="1" outlineLevel="1" x14ac:dyDescent="0.2">
      <c r="A57" s="50" t="s">
        <v>275</v>
      </c>
      <c r="B57" s="53" t="s">
        <v>11</v>
      </c>
      <c r="C57" s="51"/>
      <c r="F57" s="1"/>
      <c r="G57" s="1"/>
    </row>
    <row r="58" spans="1:7" ht="15" hidden="1" outlineLevel="2" x14ac:dyDescent="0.2">
      <c r="A58" s="49" t="s">
        <v>276</v>
      </c>
      <c r="B58" s="17" t="s">
        <v>8</v>
      </c>
      <c r="C58" s="52"/>
      <c r="F58" s="1"/>
      <c r="G58" s="1"/>
    </row>
    <row r="59" spans="1:7" ht="15" hidden="1" outlineLevel="2" x14ac:dyDescent="0.2">
      <c r="A59" s="49" t="s">
        <v>158</v>
      </c>
      <c r="B59" s="17" t="s">
        <v>13</v>
      </c>
      <c r="C59" s="52" t="s">
        <v>507</v>
      </c>
      <c r="F59" s="1"/>
      <c r="G59" s="1"/>
    </row>
    <row r="60" spans="1:7" ht="15" hidden="1" outlineLevel="2" x14ac:dyDescent="0.2">
      <c r="A60" s="49" t="s">
        <v>163</v>
      </c>
      <c r="B60" s="17" t="s">
        <v>8</v>
      </c>
      <c r="C60" s="52"/>
      <c r="F60" s="1"/>
      <c r="G60" s="1"/>
    </row>
    <row r="61" spans="1:7" ht="15" hidden="1" outlineLevel="2" x14ac:dyDescent="0.2">
      <c r="A61" s="49" t="s">
        <v>277</v>
      </c>
      <c r="B61" s="17" t="s">
        <v>11</v>
      </c>
      <c r="C61" s="52"/>
      <c r="F61" s="1"/>
      <c r="G61" s="1"/>
    </row>
    <row r="62" spans="1:7" ht="15" hidden="1" outlineLevel="2" x14ac:dyDescent="0.2">
      <c r="A62" s="49" t="s">
        <v>278</v>
      </c>
      <c r="B62" s="17" t="s">
        <v>11</v>
      </c>
      <c r="C62" s="52"/>
      <c r="F62" s="1"/>
      <c r="G62" s="1"/>
    </row>
    <row r="63" spans="1:7" ht="15" hidden="1" outlineLevel="2" x14ac:dyDescent="0.2">
      <c r="A63" s="49" t="s">
        <v>172</v>
      </c>
      <c r="B63" s="17" t="s">
        <v>2</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8</v>
      </c>
      <c r="C66" s="51"/>
      <c r="F66" s="1"/>
      <c r="G66" s="1"/>
    </row>
    <row r="67" spans="1:7" ht="18.75" collapsed="1" x14ac:dyDescent="0.2">
      <c r="A67" s="50" t="s">
        <v>293</v>
      </c>
      <c r="B67" s="54" t="s">
        <v>11</v>
      </c>
      <c r="C67" s="51"/>
      <c r="F67" s="1"/>
      <c r="G67" s="1"/>
    </row>
    <row r="68" spans="1:7" ht="27" customHeight="1" x14ac:dyDescent="0.25">
      <c r="A68" s="62" t="s">
        <v>189</v>
      </c>
      <c r="B68" s="38"/>
      <c r="C68" s="39"/>
      <c r="F68" s="1"/>
      <c r="G68" s="1"/>
    </row>
    <row r="69" spans="1:7" ht="15.75" x14ac:dyDescent="0.2">
      <c r="A69" s="50" t="s">
        <v>280</v>
      </c>
      <c r="B69" s="53" t="s">
        <v>11</v>
      </c>
      <c r="C69" s="51"/>
      <c r="F69" s="1"/>
      <c r="G69" s="1"/>
    </row>
    <row r="70" spans="1:7" ht="15" hidden="1" outlineLevel="2" x14ac:dyDescent="0.2">
      <c r="A70" s="49" t="s">
        <v>281</v>
      </c>
      <c r="B70" s="17" t="s">
        <v>11</v>
      </c>
      <c r="C70" s="52"/>
      <c r="F70" s="1"/>
      <c r="G70" s="1"/>
    </row>
    <row r="71" spans="1:7" ht="15" hidden="1" outlineLevel="2" x14ac:dyDescent="0.2">
      <c r="A71" s="49" t="s">
        <v>200</v>
      </c>
      <c r="B71" s="17" t="s">
        <v>11</v>
      </c>
      <c r="C71" s="52"/>
      <c r="F71" s="1"/>
      <c r="G71" s="1"/>
    </row>
    <row r="72" spans="1:7" ht="15.75" collapsed="1" x14ac:dyDescent="0.2">
      <c r="A72" s="50" t="s">
        <v>205</v>
      </c>
      <c r="B72" s="53" t="s">
        <v>11</v>
      </c>
      <c r="C72" s="51"/>
      <c r="F72" s="1"/>
      <c r="G72" s="1"/>
    </row>
    <row r="73" spans="1:7" ht="15" hidden="1" outlineLevel="2" x14ac:dyDescent="0.2">
      <c r="A73" s="49" t="s">
        <v>206</v>
      </c>
      <c r="B73" s="17" t="s">
        <v>8</v>
      </c>
      <c r="C73" s="52"/>
      <c r="F73" s="1"/>
      <c r="G73" s="1"/>
    </row>
    <row r="74" spans="1:7" ht="30" hidden="1" outlineLevel="2" x14ac:dyDescent="0.2">
      <c r="A74" s="49" t="s">
        <v>211</v>
      </c>
      <c r="B74" s="17" t="s">
        <v>11</v>
      </c>
      <c r="C74" s="52"/>
      <c r="F74" s="1"/>
      <c r="G74" s="1"/>
    </row>
    <row r="75" spans="1:7" ht="15" hidden="1" outlineLevel="2" x14ac:dyDescent="0.2">
      <c r="A75" s="49" t="s">
        <v>282</v>
      </c>
      <c r="B75" s="17" t="s">
        <v>11</v>
      </c>
      <c r="C75" s="52"/>
      <c r="F75" s="1"/>
      <c r="G75" s="1"/>
    </row>
    <row r="76" spans="1:7" ht="27" customHeight="1" collapsed="1" x14ac:dyDescent="0.25">
      <c r="A76" s="62" t="s">
        <v>319</v>
      </c>
      <c r="B76" s="38"/>
      <c r="C76" s="39"/>
      <c r="F76" s="1"/>
      <c r="G76" s="1"/>
    </row>
    <row r="77" spans="1:7" ht="18.75" customHeight="1" x14ac:dyDescent="0.2">
      <c r="A77" s="50" t="s">
        <v>283</v>
      </c>
      <c r="B77" s="53" t="s">
        <v>11</v>
      </c>
      <c r="C77" s="51"/>
      <c r="F77" s="1"/>
      <c r="G77" s="1"/>
    </row>
    <row r="78" spans="1:7" ht="15" hidden="1" outlineLevel="2" x14ac:dyDescent="0.2">
      <c r="A78" s="49" t="s">
        <v>223</v>
      </c>
      <c r="B78" s="17" t="s">
        <v>8</v>
      </c>
      <c r="C78" s="52"/>
      <c r="F78" s="1"/>
      <c r="G78" s="1"/>
    </row>
    <row r="79" spans="1:7" ht="15" hidden="1" outlineLevel="2" x14ac:dyDescent="0.2">
      <c r="A79" s="49" t="s">
        <v>284</v>
      </c>
      <c r="B79" s="17" t="s">
        <v>8</v>
      </c>
      <c r="C79" s="52"/>
      <c r="F79" s="1"/>
      <c r="G79" s="1"/>
    </row>
    <row r="80" spans="1:7" ht="30" hidden="1" outlineLevel="2" x14ac:dyDescent="0.2">
      <c r="A80" s="49" t="s">
        <v>285</v>
      </c>
      <c r="B80" s="17" t="s">
        <v>11</v>
      </c>
      <c r="C80" s="52"/>
      <c r="F80" s="1"/>
      <c r="G80" s="1"/>
    </row>
    <row r="81" spans="1:10" ht="15" hidden="1" outlineLevel="2" x14ac:dyDescent="0.2">
      <c r="A81" s="49" t="s">
        <v>230</v>
      </c>
      <c r="B81" s="17" t="s">
        <v>8</v>
      </c>
      <c r="C81" s="52"/>
      <c r="F81" s="1"/>
      <c r="G81" s="1"/>
    </row>
    <row r="82" spans="1:10" ht="15" hidden="1" outlineLevel="2" x14ac:dyDescent="0.2">
      <c r="A82" s="49" t="s">
        <v>231</v>
      </c>
      <c r="B82" s="17" t="s">
        <v>11</v>
      </c>
      <c r="C82" s="52"/>
      <c r="F82" s="1"/>
      <c r="G82" s="1"/>
    </row>
    <row r="83" spans="1:10" ht="15" hidden="1" outlineLevel="2" x14ac:dyDescent="0.2">
      <c r="A83" s="49" t="s">
        <v>232</v>
      </c>
      <c r="B83" s="17" t="s">
        <v>11</v>
      </c>
      <c r="C83" s="52"/>
      <c r="F83" s="1"/>
      <c r="G83" s="1"/>
    </row>
    <row r="84" spans="1:10" ht="15" hidden="1" outlineLevel="2" x14ac:dyDescent="0.2">
      <c r="A84" s="49" t="s">
        <v>233</v>
      </c>
      <c r="B84" s="17" t="s">
        <v>11</v>
      </c>
      <c r="C84" s="52"/>
      <c r="F84" s="1"/>
      <c r="G84" s="1"/>
    </row>
    <row r="85" spans="1:10" ht="30" collapsed="1" x14ac:dyDescent="0.2">
      <c r="A85" s="50" t="s">
        <v>235</v>
      </c>
      <c r="B85" s="53" t="s">
        <v>13</v>
      </c>
      <c r="C85" s="51" t="s">
        <v>389</v>
      </c>
      <c r="F85" s="1"/>
      <c r="G85" s="1"/>
    </row>
    <row r="86" spans="1:10" ht="15" hidden="1" outlineLevel="2" x14ac:dyDescent="0.2">
      <c r="A86" s="49" t="s">
        <v>240</v>
      </c>
      <c r="B86" s="17" t="s">
        <v>11</v>
      </c>
      <c r="C86" s="52"/>
      <c r="F86" s="1"/>
      <c r="G86" s="1"/>
      <c r="H86" s="18"/>
      <c r="I86" s="18"/>
      <c r="J86" s="18"/>
    </row>
    <row r="87" spans="1:10" ht="30" hidden="1" outlineLevel="2" x14ac:dyDescent="0.2">
      <c r="A87" s="49" t="s">
        <v>241</v>
      </c>
      <c r="B87" s="17" t="s">
        <v>13</v>
      </c>
      <c r="C87" s="52" t="s">
        <v>508</v>
      </c>
      <c r="F87" s="1"/>
      <c r="G87" s="1"/>
      <c r="H87" s="18"/>
      <c r="I87" s="18"/>
      <c r="J87" s="18"/>
    </row>
    <row r="88" spans="1:10" ht="15" hidden="1" outlineLevel="2" x14ac:dyDescent="0.2">
      <c r="A88" s="49" t="s">
        <v>242</v>
      </c>
      <c r="B88" s="17" t="s">
        <v>13</v>
      </c>
      <c r="C88" s="52" t="s">
        <v>470</v>
      </c>
      <c r="F88" s="1"/>
      <c r="G88" s="1"/>
      <c r="H88" s="18"/>
      <c r="I88" s="18"/>
      <c r="J88" s="18"/>
    </row>
    <row r="89" spans="1:10" ht="30" hidden="1" outlineLevel="2" x14ac:dyDescent="0.2">
      <c r="A89" s="49" t="s">
        <v>243</v>
      </c>
      <c r="B89" s="17" t="s">
        <v>13</v>
      </c>
      <c r="C89" s="52" t="s">
        <v>509</v>
      </c>
      <c r="F89" s="1"/>
      <c r="G89" s="1"/>
      <c r="H89" s="18"/>
      <c r="I89" s="18"/>
      <c r="J89" s="18"/>
    </row>
    <row r="90" spans="1:10" ht="30" hidden="1" outlineLevel="2" x14ac:dyDescent="0.2">
      <c r="A90" s="49" t="s">
        <v>244</v>
      </c>
      <c r="B90" s="17" t="s">
        <v>13</v>
      </c>
      <c r="C90" s="52" t="s">
        <v>510</v>
      </c>
      <c r="F90" s="1"/>
      <c r="G90" s="1"/>
      <c r="H90" s="18"/>
      <c r="I90" s="18"/>
      <c r="J90" s="18"/>
    </row>
    <row r="91" spans="1:10" ht="12.75" customHeight="1" collapsed="1" x14ac:dyDescent="0.2">
      <c r="F91" s="1"/>
      <c r="G91" s="1"/>
    </row>
    <row r="92" spans="1:10" ht="12.75" customHeight="1" x14ac:dyDescent="0.2">
      <c r="F92" s="1"/>
      <c r="G92" s="1"/>
    </row>
    <row r="93" spans="1:10" ht="12.75" customHeight="1" x14ac:dyDescent="0.2">
      <c r="F93" s="1"/>
      <c r="G93" s="1"/>
    </row>
    <row r="94" spans="1:10" ht="12.75" customHeight="1" x14ac:dyDescent="0.2">
      <c r="F94" s="1"/>
      <c r="G94" s="1"/>
    </row>
    <row r="95" spans="1:10" ht="12.75" customHeight="1" x14ac:dyDescent="0.2">
      <c r="F95" s="1"/>
      <c r="G95" s="1"/>
    </row>
    <row r="96" spans="1:10" ht="12.75" customHeight="1" x14ac:dyDescent="0.2">
      <c r="F96" s="1"/>
      <c r="G96" s="1"/>
    </row>
    <row r="1030635" spans="5:5" ht="12.75" customHeight="1" x14ac:dyDescent="0.2">
      <c r="E1030635" s="55"/>
    </row>
  </sheetData>
  <sheetProtection formatColumns="0" formatRows="0" insertHyperlinks="0"/>
  <dataConsolidate/>
  <conditionalFormatting sqref="B21:B24 B43:B67 B69:B75">
    <cfRule type="containsText" dxfId="1706" priority="89" operator="containsText" text="TG0">
      <formula>NOT(ISERROR(SEARCH("TG0",B21)))</formula>
    </cfRule>
    <cfRule type="containsText" dxfId="1705" priority="88" operator="containsText" text="TG1">
      <formula>NOT(ISERROR(SEARCH("TG1",B21)))</formula>
    </cfRule>
    <cfRule type="containsText" dxfId="1704" priority="87" operator="containsText" text="TG2">
      <formula>NOT(ISERROR(SEARCH("TG2",B21)))</formula>
    </cfRule>
    <cfRule type="containsText" dxfId="1703" priority="86" operator="containsText" text="TG3">
      <formula>NOT(ISERROR(SEARCH("TG3",B21)))</formula>
    </cfRule>
  </conditionalFormatting>
  <conditionalFormatting sqref="B22 B24">
    <cfRule type="containsText" dxfId="1702" priority="85" operator="containsText" text="Ja">
      <formula>NOT(ISERROR(SEARCH("Ja",B22)))</formula>
    </cfRule>
  </conditionalFormatting>
  <conditionalFormatting sqref="B22">
    <cfRule type="containsText" dxfId="1701" priority="84" operator="containsText" text="ja">
      <formula>NOT(ISERROR(SEARCH("ja",B22)))</formula>
    </cfRule>
  </conditionalFormatting>
  <conditionalFormatting sqref="B28">
    <cfRule type="cellIs" dxfId="1700" priority="94" operator="lessThan">
      <formula>0.79</formula>
    </cfRule>
    <cfRule type="cellIs" dxfId="1699" priority="96" operator="greaterThan">
      <formula>0.79</formula>
    </cfRule>
    <cfRule type="cellIs" dxfId="1698" priority="95" operator="greaterThan">
      <formula>0.9</formula>
    </cfRule>
  </conditionalFormatting>
  <conditionalFormatting sqref="B29">
    <cfRule type="containsText" dxfId="1697" priority="39" operator="containsText" text="God">
      <formula>NOT(ISERROR(SEARCH("God",B29)))</formula>
    </cfRule>
    <cfRule type="containsText" dxfId="1696" priority="36" operator="containsText" text="For lite">
      <formula>NOT(ISERROR(SEARCH("For lite",B29)))</formula>
    </cfRule>
    <cfRule type="containsText" dxfId="1695" priority="37" operator="containsText" text="Mangelfull">
      <formula>NOT(ISERROR(SEARCH("Mangelfull",B29)))</formula>
    </cfRule>
    <cfRule type="containsText" dxfId="1694" priority="38" operator="containsText" text="Tilstrekkelig">
      <formula>NOT(ISERROR(SEARCH("Tilstrekkelig",B29)))</formula>
    </cfRule>
  </conditionalFormatting>
  <conditionalFormatting sqref="B33:B41 B77:B90">
    <cfRule type="containsText" dxfId="1693" priority="92" operator="containsText" text="EG1">
      <formula>NOT(ISERROR(SEARCH("EG1",B33)))</formula>
    </cfRule>
    <cfRule type="containsText" dxfId="1692" priority="91" operator="containsText" text="EG2">
      <formula>NOT(ISERROR(SEARCH("EG2",B33)))</formula>
    </cfRule>
    <cfRule type="containsText" dxfId="1691" priority="93" operator="containsText" text="EG0">
      <formula>NOT(ISERROR(SEARCH("EG0",B33)))</formula>
    </cfRule>
  </conditionalFormatting>
  <conditionalFormatting sqref="B77:B90 B33:B41">
    <cfRule type="containsText" dxfId="1690" priority="90" operator="containsText" text="EG3">
      <formula>NOT(ISERROR(SEARCH("EG3",B33)))</formula>
    </cfRule>
  </conditionalFormatting>
  <conditionalFormatting sqref="B77:B90">
    <cfRule type="containsText" dxfId="1689" priority="2" operator="containsText" text="TG2">
      <formula>NOT(ISERROR(SEARCH("TG2",B77)))</formula>
    </cfRule>
    <cfRule type="containsText" dxfId="1688" priority="3" operator="containsText" text="TG1">
      <formula>NOT(ISERROR(SEARCH("TG1",B77)))</formula>
    </cfRule>
    <cfRule type="containsText" dxfId="1687" priority="4" operator="containsText" text="TG0">
      <formula>NOT(ISERROR(SEARCH("TG0",B77)))</formula>
    </cfRule>
    <cfRule type="containsText" dxfId="1686" priority="1" operator="containsText" text="TG3">
      <formula>NOT(ISERROR(SEARCH("TG3",B77)))</formula>
    </cfRule>
  </conditionalFormatting>
  <conditionalFormatting sqref="L2">
    <cfRule type="containsText" dxfId="1685" priority="79" operator="containsText" text="TG0">
      <formula>NOT(ISERROR(SEARCH("TG0",L2)))</formula>
    </cfRule>
    <cfRule type="containsText" dxfId="1684" priority="75" operator="containsText" text="TG3">
      <formula>NOT(ISERROR(SEARCH("TG3",L2)))</formula>
    </cfRule>
    <cfRule type="containsText" dxfId="1683" priority="76" operator="containsText" text="TG2">
      <formula>NOT(ISERROR(SEARCH("TG2",L2)))</formula>
    </cfRule>
    <cfRule type="containsText" dxfId="1682" priority="77" operator="containsText" text="TG1">
      <formula>NOT(ISERROR(SEARCH("TG1",L2)))</formula>
    </cfRule>
    <cfRule type="containsText" dxfId="1681" priority="78" operator="containsText" text="TG0">
      <formula>NOT(ISERROR(SEARCH("TG0",L2)))</formula>
    </cfRule>
    <cfRule type="containsText" dxfId="1680" priority="73" operator="containsText" text="ja">
      <formula>NOT(ISERROR(SEARCH("ja",L2)))</formula>
    </cfRule>
    <cfRule type="containsText" dxfId="1679" priority="74" operator="containsText" text="Ja">
      <formula>NOT(ISERROR(SEARCH("Ja",L2)))</formula>
    </cfRule>
  </conditionalFormatting>
  <conditionalFormatting sqref="M2 O2:P2">
    <cfRule type="containsText" dxfId="1678" priority="98" operator="containsText" text="EG2">
      <formula>NOT(ISERROR(SEARCH("EG2",M2)))</formula>
    </cfRule>
    <cfRule type="containsText" dxfId="1677" priority="99" operator="containsText" text="EG1">
      <formula>NOT(ISERROR(SEARCH("EG1",M2)))</formula>
    </cfRule>
    <cfRule type="containsText" dxfId="1676" priority="100" operator="containsText" text="EG0">
      <formula>NOT(ISERROR(SEARCH("EG0",M2)))</formula>
    </cfRule>
    <cfRule type="containsText" dxfId="1675" priority="97" operator="containsText" text="EG3">
      <formula>NOT(ISERROR(SEARCH("EG3",M2)))</formula>
    </cfRule>
  </conditionalFormatting>
  <conditionalFormatting sqref="N2">
    <cfRule type="containsText" dxfId="1674" priority="69" operator="containsText" text="TG2">
      <formula>NOT(ISERROR(SEARCH("TG2",N2)))</formula>
    </cfRule>
    <cfRule type="containsText" dxfId="1673" priority="70" operator="containsText" text="TG1">
      <formula>NOT(ISERROR(SEARCH("TG1",N2)))</formula>
    </cfRule>
    <cfRule type="containsText" dxfId="1672" priority="71" operator="containsText" text="TG0">
      <formula>NOT(ISERROR(SEARCH("TG0",N2)))</formula>
    </cfRule>
    <cfRule type="containsText" dxfId="1671" priority="72" operator="containsText" text="TG0">
      <formula>NOT(ISERROR(SEARCH("TG0",N2)))</formula>
    </cfRule>
    <cfRule type="containsText" dxfId="1670" priority="68" operator="containsText" text="TG3">
      <formula>NOT(ISERROR(SEARCH("TG3",N2)))</formula>
    </cfRule>
    <cfRule type="containsText" dxfId="1669" priority="67" operator="containsText" text="Ja">
      <formula>NOT(ISERROR(SEARCH("Ja",N2)))</formula>
    </cfRule>
  </conditionalFormatting>
  <conditionalFormatting sqref="Q2">
    <cfRule type="cellIs" dxfId="1668" priority="59" operator="lessThan">
      <formula>0.79</formula>
    </cfRule>
    <cfRule type="cellIs" dxfId="1667" priority="61" operator="greaterThan">
      <formula>0.79</formula>
    </cfRule>
    <cfRule type="cellIs" dxfId="1666" priority="60" operator="greaterThan">
      <formula>0.9</formula>
    </cfRule>
  </conditionalFormatting>
  <conditionalFormatting sqref="R2">
    <cfRule type="containsText" dxfId="1665" priority="58" operator="containsText" text="God">
      <formula>NOT(ISERROR(SEARCH("God",R2)))</formula>
    </cfRule>
    <cfRule type="containsText" dxfId="1664" priority="57" operator="containsText" text="Tilstrekkelig">
      <formula>NOT(ISERROR(SEARCH("Tilstrekkelig",R2)))</formula>
    </cfRule>
    <cfRule type="containsText" dxfId="1663" priority="56" operator="containsText" text="Mangelfull">
      <formula>NOT(ISERROR(SEARCH("Mangelfull",R2)))</formula>
    </cfRule>
    <cfRule type="containsText" dxfId="1662" priority="55" operator="containsText" text="For lite">
      <formula>NOT(ISERROR(SEARCH("For lite",R2)))</formula>
    </cfRule>
  </conditionalFormatting>
  <conditionalFormatting sqref="U2:AC2">
    <cfRule type="containsText" dxfId="1661" priority="50" operator="containsText" text="EG3">
      <formula>NOT(ISERROR(SEARCH("EG3",U2)))</formula>
    </cfRule>
    <cfRule type="containsText" dxfId="1660" priority="53" operator="containsText" text="EG0">
      <formula>NOT(ISERROR(SEARCH("EG0",U2)))</formula>
    </cfRule>
    <cfRule type="containsText" dxfId="1659" priority="52" operator="containsText" text="EG1">
      <formula>NOT(ISERROR(SEARCH("EG1",U2)))</formula>
    </cfRule>
    <cfRule type="containsText" dxfId="1658" priority="51" operator="containsText" text="EG2">
      <formula>NOT(ISERROR(SEARCH("EG2",U2)))</formula>
    </cfRule>
  </conditionalFormatting>
  <conditionalFormatting sqref="AD2:CB2">
    <cfRule type="containsText" dxfId="1657" priority="6" operator="containsText" text="TG2">
      <formula>NOT(ISERROR(SEARCH("TG2",AD2)))</formula>
    </cfRule>
    <cfRule type="containsText" dxfId="1656" priority="7" operator="containsText" text="TG1">
      <formula>NOT(ISERROR(SEARCH("TG1",AD2)))</formula>
    </cfRule>
    <cfRule type="containsText" dxfId="1655" priority="8" operator="containsText" text="TG0">
      <formula>NOT(ISERROR(SEARCH("TG0",AD2)))</formula>
    </cfRule>
    <cfRule type="containsText" dxfId="1654" priority="5" operator="containsText" text="TG3">
      <formula>NOT(ISERROR(SEARCH("TG3",AD2)))</formula>
    </cfRule>
  </conditionalFormatting>
  <conditionalFormatting sqref="BX2:CB2">
    <cfRule type="containsText" dxfId="1653" priority="21" operator="containsText" text="ja">
      <formula>NOT(ISERROR(SEARCH("ja",BX2)))</formula>
    </cfRule>
    <cfRule type="containsText" dxfId="1652" priority="22" operator="containsText" text="Ja">
      <formula>NOT(ISERROR(SEARCH("Ja",BX2)))</formula>
    </cfRule>
  </conditionalFormatting>
  <hyperlinks>
    <hyperlink ref="C14" r:id="rId1" xr:uid="{36399CB7-B970-497F-B79D-05A999BF4E39}"/>
  </hyperlinks>
  <pageMargins left="0.7" right="0.7" top="0.75" bottom="0.75" header="0.3" footer="0.3"/>
  <pageSetup paperSize="9" scale="10" orientation="portrait" r:id="rId2"/>
  <extLst>
    <ext xmlns:x14="http://schemas.microsoft.com/office/spreadsheetml/2009/9/main" uri="{78C0D931-6437-407d-A8EE-F0AAD7539E65}">
      <x14:conditionalFormattings>
        <x14:conditionalFormatting xmlns:xm="http://schemas.microsoft.com/office/excel/2006/main">
          <x14:cfRule type="containsText" priority="35" operator="containsText" id="{859E418E-2CFB-4F4E-A6AB-3B45B5990C9A}">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54" operator="containsText" id="{524FC485-A96A-4A45-945C-58E546777FC9}">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5A6934B4-2F5E-4483-AFA8-D81A754F1F01}">
          <x14:formula1>
            <xm:f>Evalueringsmatrise_grunnlag!$A$9:$A$13</xm:f>
          </x14:formula1>
          <xm:sqref>B33:B41</xm:sqref>
        </x14:dataValidation>
        <x14:dataValidation type="list" allowBlank="1" showInputMessage="1" showErrorMessage="1" xr:uid="{3EE8C17E-FCD7-48C1-BAD3-56255A2A0745}">
          <x14:formula1>
            <xm:f>Evalueringsmatrise_grunnlag!$A$27:$A$28</xm:f>
          </x14:formula1>
          <xm:sqref>B24 B68 B76</xm:sqref>
        </x14:dataValidation>
        <x14:dataValidation type="list" allowBlank="1" showInputMessage="1" showErrorMessage="1" xr:uid="{E72D20C5-83C2-4198-9DF9-D18ED55A218D}">
          <x14:formula1>
            <xm:f>Evalueringsmatrise_grunnlag!$A$2:$A$6</xm:f>
          </x14:formula1>
          <xm:sqref>B43:B67 B69:B75 B77:B90</xm:sqref>
        </x14:dataValidation>
        <x14:dataValidation type="list" allowBlank="1" showInputMessage="1" showErrorMessage="1" xr:uid="{910B307D-AF16-4C09-BFDA-1B5DC2ADBBC5}">
          <x14:formula1>
            <xm:f>Evalueringsmatrise_grunnlag!$A$21:$A$24</xm:f>
          </x14:formula1>
          <xm:sqref>B29</xm:sqref>
        </x14:dataValidation>
        <x14:dataValidation type="list" allowBlank="1" showInputMessage="1" showErrorMessage="1" xr:uid="{EFABCD7E-0A1A-49BB-86AE-622D5C6AF632}">
          <x14:formula1>
            <xm:f>Evalueringsmatrise_grunnlag!$E$13:$E$17</xm:f>
          </x14:formula1>
          <xm:sqref>B22</xm:sqref>
        </x14:dataValidation>
        <x14:dataValidation type="list" allowBlank="1" showInputMessage="1" showErrorMessage="1" xr:uid="{EC1FBF1F-D732-474E-973C-8825AD722BF2}">
          <x14:formula1>
            <xm:f>Evalueringsmatrise_grunnlag!$E$2:$E$4</xm:f>
          </x14:formula1>
          <xm:sqref>B31</xm:sqref>
        </x14:dataValidation>
        <x14:dataValidation type="list" allowBlank="1" showInputMessage="1" showErrorMessage="1" xr:uid="{84611C47-F3B0-45C5-B2E1-A781C38DF10D}">
          <x14:formula1>
            <xm:f>Evalueringsmatrise_grunnlag!$E$7:$E$10</xm:f>
          </x14:formula1>
          <xm:sqref>B23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2459-0971-4FD8-97E3-74243023AA30}">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Kringsjå skole</v>
      </c>
      <c r="B2" s="65" t="str">
        <f>$B$12</f>
        <v>1.-7. trinn</v>
      </c>
      <c r="C2" s="22">
        <f>$B$13</f>
        <v>237</v>
      </c>
      <c r="D2" s="22">
        <f>$B$14</f>
        <v>0</v>
      </c>
      <c r="E2" s="22">
        <f>$B$15</f>
        <v>4000</v>
      </c>
      <c r="F2" s="66">
        <f>$B$16</f>
        <v>38002</v>
      </c>
      <c r="G2" s="66">
        <f>$B$17</f>
        <v>26570</v>
      </c>
      <c r="H2" s="66">
        <f>$B$18</f>
        <v>23570</v>
      </c>
      <c r="I2" s="66">
        <f>$B$19</f>
        <v>3000</v>
      </c>
      <c r="J2" s="66">
        <f>$B$20</f>
        <v>2020</v>
      </c>
      <c r="K2" s="22" t="str">
        <f>$B$21</f>
        <v>-</v>
      </c>
      <c r="L2" s="32" t="str">
        <f>$B$22</f>
        <v>Nei</v>
      </c>
      <c r="M2" s="32" t="str">
        <f>$B$23</f>
        <v>A</v>
      </c>
      <c r="N2" s="32" t="str">
        <f>$B$24</f>
        <v>Nei</v>
      </c>
      <c r="O2" s="33">
        <f>$B$26</f>
        <v>292.5</v>
      </c>
      <c r="P2" s="32">
        <f>$B$27</f>
        <v>325</v>
      </c>
      <c r="Q2" s="21">
        <f>$B$28</f>
        <v>0.72923076923076924</v>
      </c>
      <c r="R2" s="61" t="str">
        <f>$B$29</f>
        <v>God</v>
      </c>
      <c r="S2" s="22">
        <f>$B$30</f>
        <v>112.10970464135021</v>
      </c>
      <c r="T2" s="32" t="str">
        <f>$B$31</f>
        <v>→</v>
      </c>
      <c r="U2" s="17" t="str">
        <f>$B$33</f>
        <v>EG0</v>
      </c>
      <c r="V2" s="17" t="str">
        <f>$B$34</f>
        <v>EG0</v>
      </c>
      <c r="W2" s="17" t="str">
        <f>$B$35</f>
        <v>EG0</v>
      </c>
      <c r="X2" s="17" t="str">
        <f>$B$36</f>
        <v>EG0</v>
      </c>
      <c r="Y2" s="17" t="str">
        <f>$B$37</f>
        <v>EG0</v>
      </c>
      <c r="Z2" s="17" t="str">
        <f>$B$38</f>
        <v>EG0</v>
      </c>
      <c r="AA2" s="17" t="str">
        <f>$B$39</f>
        <v>EG0</v>
      </c>
      <c r="AB2" s="17" t="str">
        <f>$B$40</f>
        <v>EG0</v>
      </c>
      <c r="AC2" s="17" t="str">
        <f>$B$41</f>
        <v>EG0</v>
      </c>
      <c r="AD2" s="17" t="str">
        <f>$B$43</f>
        <v>TG0</v>
      </c>
      <c r="AE2" s="17" t="str">
        <f>$B$44</f>
        <v>TG0</v>
      </c>
      <c r="AF2" s="17" t="str">
        <f>$B$45</f>
        <v>TG0</v>
      </c>
      <c r="AG2" s="17" t="str">
        <f>$B$46</f>
        <v>TG0</v>
      </c>
      <c r="AH2" s="17" t="str">
        <f>$B$47</f>
        <v>TG0</v>
      </c>
      <c r="AI2" s="17" t="str">
        <f>$B$48</f>
        <v>TG0</v>
      </c>
      <c r="AJ2" s="17" t="str">
        <f>$B$49</f>
        <v>TG0</v>
      </c>
      <c r="AK2" s="17" t="str">
        <f>$B$50</f>
        <v>TG0</v>
      </c>
      <c r="AL2" s="17" t="str">
        <f>$B$51</f>
        <v>TG0</v>
      </c>
      <c r="AM2" s="17" t="str">
        <f>$B$52</f>
        <v>TG0</v>
      </c>
      <c r="AN2" s="17" t="str">
        <f>$B$53</f>
        <v>TG0</v>
      </c>
      <c r="AO2" s="17" t="str">
        <f>$B$54</f>
        <v>TG0</v>
      </c>
      <c r="AP2" s="17" t="str">
        <f>$B$55</f>
        <v>TG0</v>
      </c>
      <c r="AQ2" s="17" t="str">
        <f>$B$56</f>
        <v>TG0</v>
      </c>
      <c r="AR2" s="17" t="str">
        <f>$B$57</f>
        <v>TG0</v>
      </c>
      <c r="AS2" s="17" t="str">
        <f>$B$58</f>
        <v>TG0</v>
      </c>
      <c r="AT2" s="17" t="str">
        <f>$B$59</f>
        <v>TG0</v>
      </c>
      <c r="AU2" s="17" t="str">
        <f>$B$60</f>
        <v>TG0</v>
      </c>
      <c r="AV2" s="17" t="str">
        <f>$B$61</f>
        <v>TG0</v>
      </c>
      <c r="AW2" s="17" t="str">
        <f>$B$62</f>
        <v>TG0</v>
      </c>
      <c r="AX2" s="17" t="str">
        <f>$B$63</f>
        <v>TG0</v>
      </c>
      <c r="AY2" s="17" t="str">
        <f>$B$64</f>
        <v>TG0</v>
      </c>
      <c r="AZ2" s="17" t="str">
        <f>$B$65</f>
        <v>TG0</v>
      </c>
      <c r="BA2" s="17" t="str">
        <f>$B$66</f>
        <v>TG0</v>
      </c>
      <c r="BB2" s="17" t="str">
        <f>$B$67</f>
        <v>TG0</v>
      </c>
      <c r="BC2" s="17" t="str">
        <f>$B$69</f>
        <v>TG0</v>
      </c>
      <c r="BD2" s="17" t="str">
        <f>$B$70</f>
        <v>TG0</v>
      </c>
      <c r="BE2" s="17" t="str">
        <f>$B$71</f>
        <v>TG0</v>
      </c>
      <c r="BF2" s="17" t="str">
        <f>$B$72</f>
        <v>TG1</v>
      </c>
      <c r="BG2" s="17" t="str">
        <f>$B$73</f>
        <v>TG0</v>
      </c>
      <c r="BH2" s="17" t="str">
        <f>$B$74</f>
        <v>TG2</v>
      </c>
      <c r="BI2" s="17" t="str">
        <f>$B$75</f>
        <v>TG0</v>
      </c>
      <c r="BJ2" s="17" t="str">
        <f>$B$77</f>
        <v>TG0</v>
      </c>
      <c r="BK2" s="17" t="str">
        <f>$B$78</f>
        <v>TG0</v>
      </c>
      <c r="BL2" s="17" t="str">
        <f>$B$79</f>
        <v>TG0</v>
      </c>
      <c r="BM2" s="17" t="str">
        <f>$B$80</f>
        <v>TG0</v>
      </c>
      <c r="BN2" s="17" t="str">
        <f>$B$81</f>
        <v>TG0</v>
      </c>
      <c r="BO2" s="17" t="str">
        <f>$B$82</f>
        <v>TG0</v>
      </c>
      <c r="BP2" s="17" t="str">
        <f>$B$83</f>
        <v>TG0</v>
      </c>
      <c r="BQ2" s="17" t="str">
        <f>$B$84</f>
        <v>TG0</v>
      </c>
      <c r="BR2" s="17" t="str">
        <f>$B$85</f>
        <v>TG0</v>
      </c>
      <c r="BS2" s="17" t="str">
        <f>$B$86</f>
        <v>TG0</v>
      </c>
      <c r="BT2" s="17" t="str">
        <f>$B$87</f>
        <v>TG0</v>
      </c>
      <c r="BU2" s="17" t="str">
        <f>$B$88</f>
        <v>TG0</v>
      </c>
      <c r="BV2" s="17" t="str">
        <f>$B$89</f>
        <v>TG0</v>
      </c>
      <c r="BW2" s="17" t="str">
        <f>$B$90</f>
        <v>TG0</v>
      </c>
      <c r="BX2" s="17" t="e">
        <f>#REF!</f>
        <v>#REF!</v>
      </c>
      <c r="BY2" s="17" t="e">
        <f>#REF!</f>
        <v>#REF!</v>
      </c>
      <c r="BZ2" s="17" t="e">
        <f>#REF!</f>
        <v>#REF!</v>
      </c>
      <c r="CA2" s="17" t="e">
        <f>#REF!</f>
        <v>#REF!</v>
      </c>
      <c r="CB2" s="17" t="e">
        <f>#REF!</f>
        <v>#REF!</v>
      </c>
      <c r="CC2" s="97">
        <f>D48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511</v>
      </c>
      <c r="B11" s="9" t="s">
        <v>303</v>
      </c>
      <c r="C11" s="9" t="s">
        <v>304</v>
      </c>
      <c r="AV11" s="1"/>
      <c r="AW11" s="1"/>
    </row>
    <row r="12" spans="1:81" ht="15.75" x14ac:dyDescent="0.25">
      <c r="A12" s="51" t="s">
        <v>247</v>
      </c>
      <c r="B12" s="34" t="s">
        <v>332</v>
      </c>
      <c r="C12" s="51"/>
      <c r="D12" s="10"/>
      <c r="E12" s="10"/>
      <c r="F12" s="10"/>
      <c r="G12" s="10"/>
      <c r="H12" s="10"/>
      <c r="I12" s="10"/>
      <c r="J12" s="10"/>
      <c r="K12" s="10"/>
      <c r="L12" s="10"/>
      <c r="M12" s="10"/>
      <c r="N12" s="10"/>
      <c r="O12" s="10"/>
      <c r="P12" s="10"/>
      <c r="Q12" s="10"/>
      <c r="R12" s="10"/>
      <c r="S12" s="10"/>
      <c r="T12" s="10"/>
      <c r="U12" s="10"/>
      <c r="V12" s="10"/>
      <c r="W12" s="10"/>
      <c r="X12" s="10"/>
      <c r="Y12" s="10"/>
      <c r="Z12" s="10"/>
      <c r="BC12" s="10"/>
      <c r="BD12" s="10"/>
    </row>
    <row r="13" spans="1:81" ht="15.75" x14ac:dyDescent="0.25">
      <c r="A13" s="51" t="s">
        <v>248</v>
      </c>
      <c r="B13" s="19">
        <v>237</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81" ht="15.75" x14ac:dyDescent="0.25">
      <c r="A14" s="51" t="s">
        <v>249</v>
      </c>
      <c r="B14" s="28"/>
      <c r="C14" s="71" t="s">
        <v>410</v>
      </c>
      <c r="D14" s="10"/>
      <c r="E14" s="10"/>
      <c r="F14" s="10"/>
      <c r="G14" s="10"/>
      <c r="H14" s="10"/>
      <c r="I14" s="10"/>
      <c r="J14" s="10"/>
      <c r="K14" s="10"/>
      <c r="L14" s="10"/>
      <c r="M14" s="10"/>
      <c r="N14" s="10"/>
      <c r="Q14" s="10"/>
    </row>
    <row r="15" spans="1:81" ht="15" x14ac:dyDescent="0.2">
      <c r="A15" s="51" t="s">
        <v>250</v>
      </c>
      <c r="B15" s="17">
        <v>4000</v>
      </c>
      <c r="C15" s="51"/>
      <c r="F15" s="1"/>
      <c r="G15" s="1"/>
    </row>
    <row r="16" spans="1:81" ht="15" x14ac:dyDescent="0.2">
      <c r="A16" s="51" t="s">
        <v>251</v>
      </c>
      <c r="B16" s="17">
        <v>38002</v>
      </c>
      <c r="C16" s="51"/>
      <c r="F16" s="1"/>
      <c r="G16" s="1"/>
    </row>
    <row r="17" spans="1:17" ht="15" x14ac:dyDescent="0.2">
      <c r="A17" s="51" t="s">
        <v>252</v>
      </c>
      <c r="B17" s="63">
        <f>$B$18+$B$19</f>
        <v>26570</v>
      </c>
      <c r="C17" s="51"/>
      <c r="F17" s="1"/>
      <c r="G17" s="1"/>
    </row>
    <row r="18" spans="1:17" ht="15" hidden="1" outlineLevel="2" x14ac:dyDescent="0.2">
      <c r="A18" s="49" t="s">
        <v>253</v>
      </c>
      <c r="B18" s="17">
        <v>23570</v>
      </c>
      <c r="C18" s="52"/>
      <c r="F18" s="1"/>
      <c r="G18" s="1"/>
    </row>
    <row r="19" spans="1:17" ht="15" hidden="1" outlineLevel="2" x14ac:dyDescent="0.2">
      <c r="A19" s="49" t="s">
        <v>254</v>
      </c>
      <c r="B19" s="17">
        <v>3000</v>
      </c>
      <c r="C19" s="52" t="s">
        <v>431</v>
      </c>
      <c r="F19" s="1"/>
      <c r="G19" s="1"/>
    </row>
    <row r="20" spans="1:17" ht="15" collapsed="1" x14ac:dyDescent="0.2">
      <c r="A20" s="51" t="s">
        <v>255</v>
      </c>
      <c r="B20" s="17">
        <v>2020</v>
      </c>
      <c r="C20" s="51" t="s">
        <v>308</v>
      </c>
      <c r="F20" s="1"/>
      <c r="G20" s="1"/>
    </row>
    <row r="21" spans="1:17" ht="15" x14ac:dyDescent="0.2">
      <c r="A21" s="51" t="s">
        <v>256</v>
      </c>
      <c r="B21" s="17" t="s">
        <v>2</v>
      </c>
      <c r="C21" s="51"/>
      <c r="F21" s="1"/>
      <c r="G21" s="1"/>
    </row>
    <row r="22" spans="1:17" ht="15" x14ac:dyDescent="0.2">
      <c r="A22" s="51" t="s">
        <v>257</v>
      </c>
      <c r="B22" s="17" t="s">
        <v>30</v>
      </c>
      <c r="C22" s="51"/>
      <c r="F22" s="1"/>
      <c r="G22" s="1"/>
    </row>
    <row r="23" spans="1:17" ht="32.1" customHeight="1" x14ac:dyDescent="0.2">
      <c r="A23" s="51" t="s">
        <v>258</v>
      </c>
      <c r="B23" s="17" t="s">
        <v>16</v>
      </c>
      <c r="C23" s="51" t="str">
        <f>IF(Kringsjå!B23=Evalueringsmatrise_grunnlag!E7,"Vedlikehold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F23" s="1"/>
      <c r="G23" s="1"/>
    </row>
    <row r="24" spans="1:17" ht="15" x14ac:dyDescent="0.2">
      <c r="A24" s="51" t="s">
        <v>259</v>
      </c>
      <c r="B24" s="17" t="s">
        <v>30</v>
      </c>
      <c r="C24" s="51"/>
      <c r="F24" s="1"/>
      <c r="G24" s="1"/>
    </row>
    <row r="25" spans="1:17" ht="27" customHeight="1" x14ac:dyDescent="0.25">
      <c r="A25" s="62" t="s">
        <v>309</v>
      </c>
      <c r="B25" s="38"/>
      <c r="C25" s="39"/>
      <c r="F25" s="1"/>
      <c r="G25" s="1"/>
    </row>
    <row r="26" spans="1:17" ht="30" hidden="1" outlineLevel="2" x14ac:dyDescent="0.25">
      <c r="A26" s="49" t="s">
        <v>310</v>
      </c>
      <c r="B26" s="22">
        <f>B27*0.9</f>
        <v>292.5</v>
      </c>
      <c r="C26" s="52"/>
      <c r="D26" s="10"/>
      <c r="E26" s="10"/>
      <c r="F26" s="10"/>
      <c r="G26" s="10"/>
      <c r="H26" s="10"/>
      <c r="I26" s="10"/>
      <c r="J26" s="10"/>
      <c r="K26" s="10"/>
      <c r="L26" s="10"/>
      <c r="M26" s="10"/>
      <c r="N26" s="10"/>
      <c r="Q26" s="10"/>
    </row>
    <row r="27" spans="1:17" ht="30" hidden="1" outlineLevel="2" x14ac:dyDescent="0.25">
      <c r="A27" s="49" t="s">
        <v>311</v>
      </c>
      <c r="B27" s="19">
        <v>325</v>
      </c>
      <c r="C27" s="52"/>
      <c r="D27" s="10"/>
      <c r="E27" s="10"/>
      <c r="F27" s="10"/>
      <c r="G27" s="10"/>
      <c r="H27" s="10"/>
      <c r="I27" s="10"/>
      <c r="J27" s="10"/>
      <c r="K27" s="10"/>
      <c r="L27" s="10"/>
      <c r="M27" s="10"/>
      <c r="N27" s="10"/>
      <c r="Q27" s="10"/>
    </row>
    <row r="28" spans="1:17" ht="15" collapsed="1" x14ac:dyDescent="0.25">
      <c r="A28" s="50" t="s">
        <v>290</v>
      </c>
      <c r="B28" s="21">
        <f>B13/B27</f>
        <v>0.72923076923076924</v>
      </c>
      <c r="C28" s="51"/>
      <c r="F28" s="1"/>
      <c r="G28" s="1"/>
    </row>
    <row r="29" spans="1:17" ht="15" x14ac:dyDescent="0.2">
      <c r="A29" s="50" t="s">
        <v>263</v>
      </c>
      <c r="B29" s="67" t="s">
        <v>39</v>
      </c>
      <c r="C29" s="51"/>
      <c r="F29" s="1"/>
      <c r="G29" s="1"/>
    </row>
    <row r="30" spans="1:17" ht="30" hidden="1" outlineLevel="2" x14ac:dyDescent="0.25">
      <c r="A30" s="49" t="s">
        <v>264</v>
      </c>
      <c r="B30" s="22">
        <f>$B$17/$B$13</f>
        <v>112.10970464135021</v>
      </c>
      <c r="C30" s="52"/>
      <c r="D30" s="10"/>
      <c r="E30" s="10"/>
      <c r="F30" s="10"/>
      <c r="G30" s="10"/>
      <c r="H30" s="10"/>
      <c r="I30" s="10"/>
      <c r="J30" s="10"/>
      <c r="K30" s="10"/>
      <c r="L30" s="10"/>
      <c r="M30" s="10"/>
      <c r="N30" s="10"/>
      <c r="Q30" s="10"/>
    </row>
    <row r="31" spans="1:17" ht="15" collapsed="1" x14ac:dyDescent="0.2">
      <c r="A31" s="50" t="s">
        <v>291</v>
      </c>
      <c r="B31" s="30" t="s">
        <v>7</v>
      </c>
      <c r="C31" s="51" t="s">
        <v>341</v>
      </c>
      <c r="F31" s="1"/>
      <c r="G31" s="1"/>
    </row>
    <row r="32" spans="1:17"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20</v>
      </c>
      <c r="C40" s="51"/>
      <c r="F40" s="1"/>
      <c r="G40" s="1"/>
    </row>
    <row r="41" spans="1:7" ht="18.75" collapsed="1" x14ac:dyDescent="0.2">
      <c r="A41" s="50" t="s">
        <v>272</v>
      </c>
      <c r="B41" s="54" t="s">
        <v>20</v>
      </c>
      <c r="C41" s="51"/>
      <c r="F41" s="1"/>
      <c r="G41" s="1"/>
    </row>
    <row r="42" spans="1:7" ht="27" customHeight="1" x14ac:dyDescent="0.25">
      <c r="A42" s="62" t="s">
        <v>94</v>
      </c>
      <c r="B42" s="38"/>
      <c r="C42" s="39"/>
      <c r="F42" s="1"/>
      <c r="G42" s="1"/>
    </row>
    <row r="43" spans="1:7" ht="15.75" hidden="1" outlineLevel="1" x14ac:dyDescent="0.2">
      <c r="A43" s="50" t="s">
        <v>95</v>
      </c>
      <c r="B43" s="53" t="s">
        <v>5</v>
      </c>
      <c r="C43" s="51"/>
      <c r="F43" s="1"/>
      <c r="G43" s="1"/>
    </row>
    <row r="44" spans="1:7" ht="15" hidden="1" outlineLevel="2" x14ac:dyDescent="0.2">
      <c r="A44" s="49" t="s">
        <v>100</v>
      </c>
      <c r="B44" s="17" t="s">
        <v>5</v>
      </c>
      <c r="C44" s="52"/>
      <c r="F44" s="1"/>
      <c r="G44" s="1"/>
    </row>
    <row r="45" spans="1:7" ht="15" hidden="1" outlineLevel="2" x14ac:dyDescent="0.2">
      <c r="A45" s="49" t="s">
        <v>105</v>
      </c>
      <c r="B45" s="17" t="s">
        <v>5</v>
      </c>
      <c r="C45" s="52"/>
      <c r="F45" s="1"/>
      <c r="G45" s="1"/>
    </row>
    <row r="46" spans="1:7" ht="15" hidden="1" outlineLevel="2" x14ac:dyDescent="0.2">
      <c r="A46" s="49" t="s">
        <v>110</v>
      </c>
      <c r="B46" s="17" t="s">
        <v>5</v>
      </c>
      <c r="C46" s="52"/>
      <c r="F46" s="1"/>
      <c r="G46" s="1"/>
    </row>
    <row r="47" spans="1:7" ht="15" hidden="1" outlineLevel="2" x14ac:dyDescent="0.2">
      <c r="A47" s="49" t="s">
        <v>115</v>
      </c>
      <c r="B47" s="17" t="s">
        <v>5</v>
      </c>
      <c r="C47" s="52"/>
      <c r="F47" s="1"/>
      <c r="G47" s="1"/>
    </row>
    <row r="48" spans="1:7" ht="15" hidden="1" outlineLevel="2" x14ac:dyDescent="0.2">
      <c r="A48" s="49" t="s">
        <v>116</v>
      </c>
      <c r="B48" s="17" t="s">
        <v>5</v>
      </c>
      <c r="C48" s="52"/>
      <c r="F48" s="1"/>
      <c r="G48" s="1"/>
    </row>
    <row r="49" spans="1:7" ht="15" hidden="1" outlineLevel="2" x14ac:dyDescent="0.2">
      <c r="A49" s="49" t="s">
        <v>117</v>
      </c>
      <c r="B49" s="17" t="s">
        <v>5</v>
      </c>
      <c r="C49" s="52"/>
      <c r="F49" s="1"/>
      <c r="G49" s="1"/>
    </row>
    <row r="50" spans="1:7" ht="15" hidden="1" outlineLevel="2" x14ac:dyDescent="0.2">
      <c r="A50" s="49" t="s">
        <v>122</v>
      </c>
      <c r="B50" s="17" t="s">
        <v>5</v>
      </c>
      <c r="C50" s="52"/>
      <c r="F50" s="1"/>
      <c r="G50" s="1"/>
    </row>
    <row r="51" spans="1:7" ht="15" hidden="1" outlineLevel="2" x14ac:dyDescent="0.2">
      <c r="A51" s="49" t="s">
        <v>127</v>
      </c>
      <c r="B51" s="17" t="s">
        <v>5</v>
      </c>
      <c r="C51" s="52"/>
      <c r="F51" s="1"/>
      <c r="G51" s="1"/>
    </row>
    <row r="52" spans="1:7" ht="15.75" hidden="1" outlineLevel="1" x14ac:dyDescent="0.2">
      <c r="A52" s="50" t="s">
        <v>273</v>
      </c>
      <c r="B52" s="53" t="s">
        <v>5</v>
      </c>
      <c r="C52" s="51"/>
      <c r="F52" s="1"/>
      <c r="G52" s="1"/>
    </row>
    <row r="53" spans="1:7" ht="15" hidden="1" outlineLevel="2" x14ac:dyDescent="0.2">
      <c r="A53" s="49" t="s">
        <v>132</v>
      </c>
      <c r="B53" s="17" t="s">
        <v>5</v>
      </c>
      <c r="C53" s="52"/>
      <c r="F53" s="1"/>
      <c r="G53" s="1"/>
    </row>
    <row r="54" spans="1:7" ht="15" hidden="1" outlineLevel="2" x14ac:dyDescent="0.2">
      <c r="A54" s="49" t="s">
        <v>137</v>
      </c>
      <c r="B54" s="17" t="s">
        <v>5</v>
      </c>
      <c r="C54" s="52"/>
      <c r="F54" s="1"/>
      <c r="G54" s="1"/>
    </row>
    <row r="55" spans="1:7" ht="15" hidden="1" outlineLevel="2" x14ac:dyDescent="0.2">
      <c r="A55" s="49" t="s">
        <v>142</v>
      </c>
      <c r="B55" s="17" t="s">
        <v>5</v>
      </c>
      <c r="C55" s="52"/>
      <c r="F55" s="1"/>
      <c r="G55" s="1"/>
    </row>
    <row r="56" spans="1:7" ht="15" hidden="1" outlineLevel="2" x14ac:dyDescent="0.2">
      <c r="A56" s="49" t="s">
        <v>274</v>
      </c>
      <c r="B56" s="17" t="s">
        <v>5</v>
      </c>
      <c r="C56" s="52"/>
      <c r="F56" s="1"/>
      <c r="G56" s="1"/>
    </row>
    <row r="57" spans="1:7" ht="15.75" hidden="1" outlineLevel="1" x14ac:dyDescent="0.2">
      <c r="A57" s="50" t="s">
        <v>275</v>
      </c>
      <c r="B57" s="53" t="s">
        <v>5</v>
      </c>
      <c r="C57" s="51"/>
      <c r="F57" s="1"/>
      <c r="G57" s="1"/>
    </row>
    <row r="58" spans="1:7" ht="15" hidden="1" outlineLevel="2" x14ac:dyDescent="0.2">
      <c r="A58" s="49" t="s">
        <v>276</v>
      </c>
      <c r="B58" s="17" t="s">
        <v>5</v>
      </c>
      <c r="C58" s="52"/>
      <c r="F58" s="1"/>
      <c r="G58" s="1"/>
    </row>
    <row r="59" spans="1:7" ht="15" hidden="1" outlineLevel="2" x14ac:dyDescent="0.2">
      <c r="A59" s="49" t="s">
        <v>158</v>
      </c>
      <c r="B59" s="17" t="s">
        <v>5</v>
      </c>
      <c r="C59" s="52"/>
      <c r="F59" s="1"/>
      <c r="G59" s="1"/>
    </row>
    <row r="60" spans="1:7" ht="15" hidden="1" outlineLevel="2" x14ac:dyDescent="0.2">
      <c r="A60" s="49" t="s">
        <v>163</v>
      </c>
      <c r="B60" s="17" t="s">
        <v>5</v>
      </c>
      <c r="C60" s="52"/>
      <c r="F60" s="1"/>
      <c r="G60" s="1"/>
    </row>
    <row r="61" spans="1:7" ht="15" hidden="1" outlineLevel="2" x14ac:dyDescent="0.2">
      <c r="A61" s="49" t="s">
        <v>277</v>
      </c>
      <c r="B61" s="17" t="s">
        <v>5</v>
      </c>
      <c r="C61" s="52"/>
      <c r="F61" s="1"/>
      <c r="G61" s="1"/>
    </row>
    <row r="62" spans="1:7" ht="15" hidden="1" outlineLevel="2" x14ac:dyDescent="0.2">
      <c r="A62" s="49" t="s">
        <v>278</v>
      </c>
      <c r="B62" s="17" t="s">
        <v>5</v>
      </c>
      <c r="C62" s="52"/>
      <c r="F62" s="1"/>
      <c r="G62" s="1"/>
    </row>
    <row r="63" spans="1:7" ht="15" hidden="1" outlineLevel="2" x14ac:dyDescent="0.2">
      <c r="A63" s="49" t="s">
        <v>172</v>
      </c>
      <c r="B63" s="17" t="s">
        <v>5</v>
      </c>
      <c r="C63" s="52"/>
      <c r="F63" s="1"/>
      <c r="G63" s="1"/>
    </row>
    <row r="64" spans="1:7" ht="30" hidden="1" outlineLevel="1" x14ac:dyDescent="0.2">
      <c r="A64" s="50" t="s">
        <v>177</v>
      </c>
      <c r="B64" s="53" t="s">
        <v>5</v>
      </c>
      <c r="C64" s="51"/>
      <c r="F64" s="1"/>
      <c r="G64" s="1"/>
    </row>
    <row r="65" spans="1:7" ht="15" hidden="1" outlineLevel="2" x14ac:dyDescent="0.2">
      <c r="A65" s="49" t="s">
        <v>178</v>
      </c>
      <c r="B65" s="17" t="s">
        <v>5</v>
      </c>
      <c r="C65" s="52"/>
      <c r="F65" s="1"/>
      <c r="G65" s="1"/>
    </row>
    <row r="66" spans="1:7" ht="15.75" hidden="1" outlineLevel="1" x14ac:dyDescent="0.2">
      <c r="A66" s="50" t="s">
        <v>183</v>
      </c>
      <c r="B66" s="53" t="s">
        <v>5</v>
      </c>
      <c r="C66" s="51"/>
      <c r="F66" s="1"/>
      <c r="G66" s="1"/>
    </row>
    <row r="67" spans="1:7" ht="18.75" collapsed="1" x14ac:dyDescent="0.2">
      <c r="A67" s="50" t="s">
        <v>293</v>
      </c>
      <c r="B67" s="54" t="s">
        <v>5</v>
      </c>
      <c r="C67" s="51"/>
      <c r="F67" s="1"/>
      <c r="G67" s="1"/>
    </row>
    <row r="68" spans="1:7" ht="27" customHeight="1" x14ac:dyDescent="0.25">
      <c r="A68" s="62" t="s">
        <v>189</v>
      </c>
      <c r="B68" s="38"/>
      <c r="C68" s="39"/>
      <c r="F68" s="1"/>
      <c r="G68" s="1"/>
    </row>
    <row r="69" spans="1:7" ht="15.75" x14ac:dyDescent="0.2">
      <c r="A69" s="50" t="s">
        <v>280</v>
      </c>
      <c r="B69" s="53" t="s">
        <v>5</v>
      </c>
      <c r="C69" s="51"/>
      <c r="F69" s="1"/>
      <c r="G69" s="1"/>
    </row>
    <row r="70" spans="1:7" ht="15" hidden="1" outlineLevel="2" x14ac:dyDescent="0.2">
      <c r="A70" s="49" t="s">
        <v>281</v>
      </c>
      <c r="B70" s="17" t="s">
        <v>5</v>
      </c>
      <c r="C70" s="52"/>
      <c r="F70" s="1"/>
      <c r="G70" s="1"/>
    </row>
    <row r="71" spans="1:7" ht="15" hidden="1" outlineLevel="2" x14ac:dyDescent="0.2">
      <c r="A71" s="49" t="s">
        <v>200</v>
      </c>
      <c r="B71" s="17" t="s">
        <v>5</v>
      </c>
      <c r="C71" s="52"/>
      <c r="F71" s="1"/>
      <c r="G71" s="1"/>
    </row>
    <row r="72" spans="1:7" ht="15.75" collapsed="1" x14ac:dyDescent="0.2">
      <c r="A72" s="50" t="s">
        <v>205</v>
      </c>
      <c r="B72" s="53" t="s">
        <v>8</v>
      </c>
      <c r="C72" s="51" t="s">
        <v>512</v>
      </c>
      <c r="F72" s="1"/>
      <c r="G72" s="1"/>
    </row>
    <row r="73" spans="1:7" ht="15" hidden="1" outlineLevel="2" x14ac:dyDescent="0.2">
      <c r="A73" s="49" t="s">
        <v>206</v>
      </c>
      <c r="B73" s="17" t="s">
        <v>5</v>
      </c>
      <c r="C73" s="52"/>
      <c r="F73" s="1"/>
      <c r="G73" s="1"/>
    </row>
    <row r="74" spans="1:7" ht="30" hidden="1" outlineLevel="2" x14ac:dyDescent="0.2">
      <c r="A74" s="49" t="s">
        <v>211</v>
      </c>
      <c r="B74" s="17" t="s">
        <v>11</v>
      </c>
      <c r="C74" s="52" t="s">
        <v>513</v>
      </c>
      <c r="F74" s="1"/>
      <c r="G74" s="1"/>
    </row>
    <row r="75" spans="1:7" ht="15" hidden="1" outlineLevel="2" x14ac:dyDescent="0.2">
      <c r="A75" s="49" t="s">
        <v>282</v>
      </c>
      <c r="B75" s="17" t="s">
        <v>5</v>
      </c>
      <c r="C75" s="52"/>
      <c r="F75" s="1"/>
      <c r="G75" s="1"/>
    </row>
    <row r="76" spans="1:7" ht="27" customHeight="1" collapsed="1" x14ac:dyDescent="0.25">
      <c r="A76" s="62" t="s">
        <v>319</v>
      </c>
      <c r="B76" s="38"/>
      <c r="C76" s="39"/>
      <c r="F76" s="1"/>
      <c r="G76" s="1"/>
    </row>
    <row r="77" spans="1:7" ht="18.75" customHeight="1" x14ac:dyDescent="0.2">
      <c r="A77" s="50" t="s">
        <v>283</v>
      </c>
      <c r="B77" s="53" t="s">
        <v>5</v>
      </c>
      <c r="C77" s="51"/>
      <c r="F77" s="1"/>
      <c r="G77" s="1"/>
    </row>
    <row r="78" spans="1:7" ht="15" hidden="1" outlineLevel="2" x14ac:dyDescent="0.2">
      <c r="A78" s="49" t="s">
        <v>223</v>
      </c>
      <c r="B78" s="17" t="s">
        <v>5</v>
      </c>
      <c r="C78" s="52"/>
      <c r="F78" s="1"/>
      <c r="G78" s="1"/>
    </row>
    <row r="79" spans="1:7" ht="15" hidden="1" outlineLevel="2" x14ac:dyDescent="0.2">
      <c r="A79" s="49" t="s">
        <v>284</v>
      </c>
      <c r="B79" s="17" t="s">
        <v>5</v>
      </c>
      <c r="C79" s="52"/>
      <c r="F79" s="1"/>
      <c r="G79" s="1"/>
    </row>
    <row r="80" spans="1:7" ht="30" hidden="1" outlineLevel="2" x14ac:dyDescent="0.2">
      <c r="A80" s="49" t="s">
        <v>285</v>
      </c>
      <c r="B80" s="17" t="s">
        <v>5</v>
      </c>
      <c r="C80" s="52"/>
      <c r="F80" s="1"/>
      <c r="G80" s="1"/>
    </row>
    <row r="81" spans="1:7" ht="15" hidden="1" outlineLevel="2" x14ac:dyDescent="0.2">
      <c r="A81" s="49" t="s">
        <v>230</v>
      </c>
      <c r="B81" s="17" t="s">
        <v>5</v>
      </c>
      <c r="C81" s="52"/>
      <c r="F81" s="1"/>
      <c r="G81" s="1"/>
    </row>
    <row r="82" spans="1:7" ht="15" hidden="1" outlineLevel="2" x14ac:dyDescent="0.2">
      <c r="A82" s="49" t="s">
        <v>231</v>
      </c>
      <c r="B82" s="17" t="s">
        <v>5</v>
      </c>
      <c r="C82" s="52"/>
      <c r="F82" s="1"/>
      <c r="G82" s="1"/>
    </row>
    <row r="83" spans="1:7" ht="15" hidden="1" outlineLevel="2" x14ac:dyDescent="0.2">
      <c r="A83" s="49" t="s">
        <v>232</v>
      </c>
      <c r="B83" s="17" t="s">
        <v>5</v>
      </c>
      <c r="C83" s="52"/>
      <c r="F83" s="1"/>
      <c r="G83" s="1"/>
    </row>
    <row r="84" spans="1:7" ht="15" hidden="1" outlineLevel="2" x14ac:dyDescent="0.2">
      <c r="A84" s="49" t="s">
        <v>233</v>
      </c>
      <c r="B84" s="17" t="s">
        <v>5</v>
      </c>
      <c r="C84" s="52"/>
      <c r="F84" s="1"/>
      <c r="G84" s="1"/>
    </row>
    <row r="85" spans="1:7" ht="15.75" collapsed="1" x14ac:dyDescent="0.2">
      <c r="A85" s="50" t="s">
        <v>235</v>
      </c>
      <c r="B85" s="53" t="s">
        <v>5</v>
      </c>
      <c r="C85" s="51"/>
      <c r="F85" s="1"/>
      <c r="G85" s="1"/>
    </row>
    <row r="86" spans="1:7" ht="15" hidden="1" outlineLevel="2" x14ac:dyDescent="0.2">
      <c r="A86" s="49" t="s">
        <v>240</v>
      </c>
      <c r="B86" s="17" t="s">
        <v>5</v>
      </c>
      <c r="C86" s="52"/>
      <c r="F86" s="1"/>
      <c r="G86" s="1"/>
    </row>
    <row r="87" spans="1:7" ht="30" hidden="1" outlineLevel="2" x14ac:dyDescent="0.2">
      <c r="A87" s="49" t="s">
        <v>241</v>
      </c>
      <c r="B87" s="17" t="s">
        <v>5</v>
      </c>
      <c r="C87" s="52"/>
      <c r="F87" s="1"/>
      <c r="G87" s="1"/>
    </row>
    <row r="88" spans="1:7" ht="15" hidden="1" outlineLevel="2" x14ac:dyDescent="0.2">
      <c r="A88" s="49" t="s">
        <v>242</v>
      </c>
      <c r="B88" s="17" t="s">
        <v>5</v>
      </c>
      <c r="C88" s="52"/>
      <c r="F88" s="1"/>
      <c r="G88" s="1"/>
    </row>
    <row r="89" spans="1:7" ht="15" hidden="1" outlineLevel="2" x14ac:dyDescent="0.2">
      <c r="A89" s="49" t="s">
        <v>243</v>
      </c>
      <c r="B89" s="17" t="s">
        <v>5</v>
      </c>
      <c r="C89" s="52"/>
      <c r="F89" s="1"/>
      <c r="G89" s="1"/>
    </row>
    <row r="90" spans="1:7" ht="15" hidden="1" outlineLevel="2" x14ac:dyDescent="0.2">
      <c r="A90" s="49" t="s">
        <v>244</v>
      </c>
      <c r="B90" s="17" t="s">
        <v>5</v>
      </c>
      <c r="C90" s="52"/>
      <c r="F90" s="1"/>
      <c r="G90" s="1"/>
    </row>
    <row r="91" spans="1:7" ht="12.75" customHeight="1" collapsed="1" x14ac:dyDescent="0.2">
      <c r="F91" s="1"/>
      <c r="G91" s="1"/>
    </row>
  </sheetData>
  <sheetProtection formatColumns="0" formatRows="0" insertHyperlinks="0"/>
  <dataConsolidate/>
  <conditionalFormatting sqref="B21:B24 B43:B67 B69:B75">
    <cfRule type="containsText" dxfId="1649" priority="81" operator="containsText" text="TG0">
      <formula>NOT(ISERROR(SEARCH("TG0",B21)))</formula>
    </cfRule>
    <cfRule type="containsText" dxfId="1648" priority="80" operator="containsText" text="TG1">
      <formula>NOT(ISERROR(SEARCH("TG1",B21)))</formula>
    </cfRule>
    <cfRule type="containsText" dxfId="1647" priority="79" operator="containsText" text="TG2">
      <formula>NOT(ISERROR(SEARCH("TG2",B21)))</formula>
    </cfRule>
    <cfRule type="containsText" dxfId="1646" priority="78" operator="containsText" text="TG3">
      <formula>NOT(ISERROR(SEARCH("TG3",B21)))</formula>
    </cfRule>
  </conditionalFormatting>
  <conditionalFormatting sqref="B22 B24">
    <cfRule type="containsText" dxfId="1645" priority="77" operator="containsText" text="Ja">
      <formula>NOT(ISERROR(SEARCH("Ja",B22)))</formula>
    </cfRule>
  </conditionalFormatting>
  <conditionalFormatting sqref="B22">
    <cfRule type="containsText" dxfId="1644" priority="76" operator="containsText" text="ja">
      <formula>NOT(ISERROR(SEARCH("ja",B22)))</formula>
    </cfRule>
  </conditionalFormatting>
  <conditionalFormatting sqref="B28">
    <cfRule type="cellIs" dxfId="1643" priority="86" operator="lessThan">
      <formula>0.79</formula>
    </cfRule>
    <cfRule type="cellIs" dxfId="1642" priority="88" operator="greaterThan">
      <formula>0.79</formula>
    </cfRule>
    <cfRule type="cellIs" dxfId="1641" priority="87" operator="greaterThan">
      <formula>0.9</formula>
    </cfRule>
  </conditionalFormatting>
  <conditionalFormatting sqref="B29">
    <cfRule type="containsText" dxfId="1640" priority="31" operator="containsText" text="God">
      <formula>NOT(ISERROR(SEARCH("God",B29)))</formula>
    </cfRule>
    <cfRule type="containsText" dxfId="1639" priority="28" operator="containsText" text="For lite">
      <formula>NOT(ISERROR(SEARCH("For lite",B29)))</formula>
    </cfRule>
    <cfRule type="containsText" dxfId="1638" priority="29" operator="containsText" text="Mangelfull">
      <formula>NOT(ISERROR(SEARCH("Mangelfull",B29)))</formula>
    </cfRule>
    <cfRule type="containsText" dxfId="1637" priority="30" operator="containsText" text="Tilstrekkelig">
      <formula>NOT(ISERROR(SEARCH("Tilstrekkelig",B29)))</formula>
    </cfRule>
  </conditionalFormatting>
  <conditionalFormatting sqref="B33:B41 B77:B90">
    <cfRule type="containsText" dxfId="1636" priority="84" operator="containsText" text="EG1">
      <formula>NOT(ISERROR(SEARCH("EG1",B33)))</formula>
    </cfRule>
    <cfRule type="containsText" dxfId="1635" priority="83" operator="containsText" text="EG2">
      <formula>NOT(ISERROR(SEARCH("EG2",B33)))</formula>
    </cfRule>
    <cfRule type="containsText" dxfId="1634" priority="85" operator="containsText" text="EG0">
      <formula>NOT(ISERROR(SEARCH("EG0",B33)))</formula>
    </cfRule>
  </conditionalFormatting>
  <conditionalFormatting sqref="B77:B90 B33:B41">
    <cfRule type="containsText" dxfId="1633" priority="82" operator="containsText" text="EG3">
      <formula>NOT(ISERROR(SEARCH("EG3",B33)))</formula>
    </cfRule>
  </conditionalFormatting>
  <conditionalFormatting sqref="B77:B90">
    <cfRule type="containsText" dxfId="1632" priority="2" operator="containsText" text="TG2">
      <formula>NOT(ISERROR(SEARCH("TG2",B77)))</formula>
    </cfRule>
    <cfRule type="containsText" dxfId="1631" priority="3" operator="containsText" text="TG1">
      <formula>NOT(ISERROR(SEARCH("TG1",B77)))</formula>
    </cfRule>
    <cfRule type="containsText" dxfId="1630" priority="4" operator="containsText" text="TG0">
      <formula>NOT(ISERROR(SEARCH("TG0",B77)))</formula>
    </cfRule>
    <cfRule type="containsText" dxfId="1629" priority="1" operator="containsText" text="TG3">
      <formula>NOT(ISERROR(SEARCH("TG3",B77)))</formula>
    </cfRule>
  </conditionalFormatting>
  <conditionalFormatting sqref="L2">
    <cfRule type="containsText" dxfId="1628" priority="71" operator="containsText" text="TG0">
      <formula>NOT(ISERROR(SEARCH("TG0",L2)))</formula>
    </cfRule>
    <cfRule type="containsText" dxfId="1627" priority="67" operator="containsText" text="TG3">
      <formula>NOT(ISERROR(SEARCH("TG3",L2)))</formula>
    </cfRule>
    <cfRule type="containsText" dxfId="1626" priority="68" operator="containsText" text="TG2">
      <formula>NOT(ISERROR(SEARCH("TG2",L2)))</formula>
    </cfRule>
    <cfRule type="containsText" dxfId="1625" priority="69" operator="containsText" text="TG1">
      <formula>NOT(ISERROR(SEARCH("TG1",L2)))</formula>
    </cfRule>
    <cfRule type="containsText" dxfId="1624" priority="70" operator="containsText" text="TG0">
      <formula>NOT(ISERROR(SEARCH("TG0",L2)))</formula>
    </cfRule>
    <cfRule type="containsText" dxfId="1623" priority="65" operator="containsText" text="ja">
      <formula>NOT(ISERROR(SEARCH("ja",L2)))</formula>
    </cfRule>
    <cfRule type="containsText" dxfId="1622" priority="66" operator="containsText" text="Ja">
      <formula>NOT(ISERROR(SEARCH("Ja",L2)))</formula>
    </cfRule>
  </conditionalFormatting>
  <conditionalFormatting sqref="M2 O2:P2">
    <cfRule type="containsText" dxfId="1621" priority="90" operator="containsText" text="EG2">
      <formula>NOT(ISERROR(SEARCH("EG2",M2)))</formula>
    </cfRule>
    <cfRule type="containsText" dxfId="1620" priority="91" operator="containsText" text="EG1">
      <formula>NOT(ISERROR(SEARCH("EG1",M2)))</formula>
    </cfRule>
    <cfRule type="containsText" dxfId="1619" priority="92" operator="containsText" text="EG0">
      <formula>NOT(ISERROR(SEARCH("EG0",M2)))</formula>
    </cfRule>
    <cfRule type="containsText" dxfId="1618" priority="89" operator="containsText" text="EG3">
      <formula>NOT(ISERROR(SEARCH("EG3",M2)))</formula>
    </cfRule>
  </conditionalFormatting>
  <conditionalFormatting sqref="N2">
    <cfRule type="containsText" dxfId="1617" priority="61" operator="containsText" text="TG2">
      <formula>NOT(ISERROR(SEARCH("TG2",N2)))</formula>
    </cfRule>
    <cfRule type="containsText" dxfId="1616" priority="62" operator="containsText" text="TG1">
      <formula>NOT(ISERROR(SEARCH("TG1",N2)))</formula>
    </cfRule>
    <cfRule type="containsText" dxfId="1615" priority="63" operator="containsText" text="TG0">
      <formula>NOT(ISERROR(SEARCH("TG0",N2)))</formula>
    </cfRule>
    <cfRule type="containsText" dxfId="1614" priority="64" operator="containsText" text="TG0">
      <formula>NOT(ISERROR(SEARCH("TG0",N2)))</formula>
    </cfRule>
    <cfRule type="containsText" dxfId="1613" priority="60" operator="containsText" text="TG3">
      <formula>NOT(ISERROR(SEARCH("TG3",N2)))</formula>
    </cfRule>
    <cfRule type="containsText" dxfId="1612" priority="59" operator="containsText" text="Ja">
      <formula>NOT(ISERROR(SEARCH("Ja",N2)))</formula>
    </cfRule>
  </conditionalFormatting>
  <conditionalFormatting sqref="Q2">
    <cfRule type="cellIs" dxfId="1611" priority="51" operator="lessThan">
      <formula>0.79</formula>
    </cfRule>
    <cfRule type="cellIs" dxfId="1610" priority="53" operator="greaterThan">
      <formula>0.79</formula>
    </cfRule>
    <cfRule type="cellIs" dxfId="1609" priority="52" operator="greaterThan">
      <formula>0.9</formula>
    </cfRule>
  </conditionalFormatting>
  <conditionalFormatting sqref="R2">
    <cfRule type="containsText" dxfId="1608" priority="50" operator="containsText" text="God">
      <formula>NOT(ISERROR(SEARCH("God",R2)))</formula>
    </cfRule>
    <cfRule type="containsText" dxfId="1607" priority="49" operator="containsText" text="Tilstrekkelig">
      <formula>NOT(ISERROR(SEARCH("Tilstrekkelig",R2)))</formula>
    </cfRule>
    <cfRule type="containsText" dxfId="1606" priority="48" operator="containsText" text="Mangelfull">
      <formula>NOT(ISERROR(SEARCH("Mangelfull",R2)))</formula>
    </cfRule>
    <cfRule type="containsText" dxfId="1605" priority="47" operator="containsText" text="For lite">
      <formula>NOT(ISERROR(SEARCH("For lite",R2)))</formula>
    </cfRule>
  </conditionalFormatting>
  <conditionalFormatting sqref="U2:AC2">
    <cfRule type="containsText" dxfId="1604" priority="42" operator="containsText" text="EG3">
      <formula>NOT(ISERROR(SEARCH("EG3",U2)))</formula>
    </cfRule>
    <cfRule type="containsText" dxfId="1603" priority="45" operator="containsText" text="EG0">
      <formula>NOT(ISERROR(SEARCH("EG0",U2)))</formula>
    </cfRule>
    <cfRule type="containsText" dxfId="1602" priority="44" operator="containsText" text="EG1">
      <formula>NOT(ISERROR(SEARCH("EG1",U2)))</formula>
    </cfRule>
    <cfRule type="containsText" dxfId="1601" priority="43" operator="containsText" text="EG2">
      <formula>NOT(ISERROR(SEARCH("EG2",U2)))</formula>
    </cfRule>
  </conditionalFormatting>
  <conditionalFormatting sqref="AD2:CB2">
    <cfRule type="containsText" dxfId="1600" priority="6" operator="containsText" text="TG2">
      <formula>NOT(ISERROR(SEARCH("TG2",AD2)))</formula>
    </cfRule>
    <cfRule type="containsText" dxfId="1599" priority="7" operator="containsText" text="TG1">
      <formula>NOT(ISERROR(SEARCH("TG1",AD2)))</formula>
    </cfRule>
    <cfRule type="containsText" dxfId="1598" priority="8" operator="containsText" text="TG0">
      <formula>NOT(ISERROR(SEARCH("TG0",AD2)))</formula>
    </cfRule>
    <cfRule type="containsText" dxfId="1597" priority="5" operator="containsText" text="TG3">
      <formula>NOT(ISERROR(SEARCH("TG3",AD2)))</formula>
    </cfRule>
  </conditionalFormatting>
  <conditionalFormatting sqref="BX2:CB2">
    <cfRule type="containsText" dxfId="1596" priority="13" operator="containsText" text="ja">
      <formula>NOT(ISERROR(SEARCH("ja",BX2)))</formula>
    </cfRule>
    <cfRule type="containsText" dxfId="1595" priority="14" operator="containsText" text="Ja">
      <formula>NOT(ISERROR(SEARCH("Ja",BX2)))</formula>
    </cfRule>
  </conditionalFormatting>
  <hyperlinks>
    <hyperlink ref="C14" r:id="rId1" xr:uid="{D30E4116-D001-4A43-9051-D2ED82F44BC4}"/>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27" operator="containsText" id="{AA45C3D4-2651-4819-A1F6-BA034742C4C2}">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6" operator="containsText" id="{737CA502-66E9-43AC-8722-5AFFB1DCE06B}">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26730013-C817-4F1F-B476-98D8A747B178}">
          <x14:formula1>
            <xm:f>Evalueringsmatrise_grunnlag!$A$2:$A$6</xm:f>
          </x14:formula1>
          <xm:sqref>B43:B67 B69:B75 B77:B90</xm:sqref>
        </x14:dataValidation>
        <x14:dataValidation type="list" allowBlank="1" showInputMessage="1" showErrorMessage="1" xr:uid="{DD6B1726-1C30-4749-9651-47062E8DBD97}">
          <x14:formula1>
            <xm:f>Evalueringsmatrise_grunnlag!$A$27:$A$28</xm:f>
          </x14:formula1>
          <xm:sqref>B24 B68 B76</xm:sqref>
        </x14:dataValidation>
        <x14:dataValidation type="list" allowBlank="1" showInputMessage="1" showErrorMessage="1" xr:uid="{8EC25CFE-1229-4662-8B9A-F7696CEE632C}">
          <x14:formula1>
            <xm:f>Evalueringsmatrise_grunnlag!$A$9:$A$13</xm:f>
          </x14:formula1>
          <xm:sqref>B33:B41 B77:B90</xm:sqref>
        </x14:dataValidation>
        <x14:dataValidation type="list" allowBlank="1" showInputMessage="1" showErrorMessage="1" xr:uid="{4C030A93-4545-4065-8B65-43FB2274AA7E}">
          <x14:formula1>
            <xm:f>Evalueringsmatrise_grunnlag!$A$21:$A$24</xm:f>
          </x14:formula1>
          <xm:sqref>B29</xm:sqref>
        </x14:dataValidation>
        <x14:dataValidation type="list" allowBlank="1" showInputMessage="1" showErrorMessage="1" xr:uid="{12592CF7-68E2-4C80-9CB5-CC8D242DB05B}">
          <x14:formula1>
            <xm:f>Evalueringsmatrise_grunnlag!$E$7:$E$10</xm:f>
          </x14:formula1>
          <xm:sqref>B23</xm:sqref>
        </x14:dataValidation>
        <x14:dataValidation type="list" allowBlank="1" showInputMessage="1" showErrorMessage="1" xr:uid="{D2CE5645-2486-43BC-9F4E-7A513CE3F6B1}">
          <x14:formula1>
            <xm:f>Evalueringsmatrise_grunnlag!$E$2:$E$4</xm:f>
          </x14:formula1>
          <xm:sqref>B31</xm:sqref>
        </x14:dataValidation>
        <x14:dataValidation type="list" allowBlank="1" showInputMessage="1" showErrorMessage="1" xr:uid="{035986F5-F973-413D-AED5-A9FE4BBE49D7}">
          <x14:formula1>
            <xm:f>Evalueringsmatrise_grunnlag!$E$13:$E$17</xm:f>
          </x14:formula1>
          <xm:sqref>B22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9E873-D472-4CAF-BC4B-12E57FCF4AEA}">
  <sheetPr>
    <tabColor theme="5" tint="0.79998168889431442"/>
    <pageSetUpPr fitToPage="1"/>
  </sheetPr>
  <dimension ref="A1:CC99"/>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Krossen skole</v>
      </c>
      <c r="B2" s="65" t="str">
        <f>$B$12</f>
        <v>1.-7. trinn</v>
      </c>
      <c r="C2" s="22" t="str">
        <f>$B$13</f>
        <v>97</v>
      </c>
      <c r="D2" s="22">
        <f>$B$14</f>
        <v>0</v>
      </c>
      <c r="E2" s="22">
        <f>$B$15</f>
        <v>5007</v>
      </c>
      <c r="F2" s="66">
        <f>$B$16</f>
        <v>19535</v>
      </c>
      <c r="G2" s="66">
        <f>$B$17</f>
        <v>13175</v>
      </c>
      <c r="H2" s="66">
        <f>$B$18</f>
        <v>13175</v>
      </c>
      <c r="I2" s="66">
        <f>$B$19</f>
        <v>0</v>
      </c>
      <c r="J2" s="66">
        <f>$B$20</f>
        <v>1962</v>
      </c>
      <c r="K2" s="22">
        <f>$B$21</f>
        <v>2007</v>
      </c>
      <c r="L2" s="32" t="str">
        <f>$B$22</f>
        <v>TG2</v>
      </c>
      <c r="M2" s="32" t="str">
        <f>$B$23</f>
        <v>A</v>
      </c>
      <c r="N2" s="32" t="str">
        <f>$B$24</f>
        <v>Nei</v>
      </c>
      <c r="O2" s="33">
        <f>$B$26</f>
        <v>172.8</v>
      </c>
      <c r="P2" s="32">
        <f>$B$27</f>
        <v>192</v>
      </c>
      <c r="Q2" s="21">
        <f>$B$28</f>
        <v>0.50520833333333337</v>
      </c>
      <c r="R2" s="61" t="str">
        <f>$B$29</f>
        <v>God</v>
      </c>
      <c r="S2" s="22">
        <f>$B$30</f>
        <v>96.875</v>
      </c>
      <c r="T2" s="32" t="str">
        <f>$B$31</f>
        <v>↓</v>
      </c>
      <c r="U2" s="17" t="str">
        <f>$B$33</f>
        <v>EG1</v>
      </c>
      <c r="V2" s="17" t="str">
        <f>$B$34</f>
        <v>EG1</v>
      </c>
      <c r="W2" s="17" t="str">
        <f>$B$35</f>
        <v>EG0</v>
      </c>
      <c r="X2" s="17" t="str">
        <f>$B$36</f>
        <v>EG3</v>
      </c>
      <c r="Y2" s="17" t="str">
        <f>$B$37</f>
        <v>EG0</v>
      </c>
      <c r="Z2" s="17" t="str">
        <f>$B$38</f>
        <v>EG0</v>
      </c>
      <c r="AA2" s="17" t="str">
        <f>$B$39</f>
        <v>EG0</v>
      </c>
      <c r="AB2" s="17" t="str">
        <f>$B$40</f>
        <v>EG2</v>
      </c>
      <c r="AC2" s="17" t="str">
        <f>$B$41</f>
        <v>EG1</v>
      </c>
      <c r="AD2" s="17" t="str">
        <f>$B$43</f>
        <v>TG1</v>
      </c>
      <c r="AE2" s="17" t="str">
        <f>$B$44</f>
        <v>TG1</v>
      </c>
      <c r="AF2" s="17" t="str">
        <f>$B$45</f>
        <v>TG1</v>
      </c>
      <c r="AG2" s="17" t="str">
        <f>$B$46</f>
        <v>TG2</v>
      </c>
      <c r="AH2" s="17" t="str">
        <f>$B$47</f>
        <v>TG1</v>
      </c>
      <c r="AI2" s="17" t="str">
        <f>$B$48</f>
        <v>TG1</v>
      </c>
      <c r="AJ2" s="17" t="str">
        <f>$B$49</f>
        <v>TG1</v>
      </c>
      <c r="AK2" s="17" t="str">
        <f>$B$50</f>
        <v>TG2</v>
      </c>
      <c r="AL2" s="17" t="str">
        <f>$B$51</f>
        <v>TG1</v>
      </c>
      <c r="AM2" s="17" t="str">
        <f>$B$52</f>
        <v>TG2</v>
      </c>
      <c r="AN2" s="17" t="str">
        <f>$B$53</f>
        <v>TG2</v>
      </c>
      <c r="AO2" s="17" t="str">
        <f>$B$54</f>
        <v>TG1</v>
      </c>
      <c r="AP2" s="17" t="str">
        <f>$B$55</f>
        <v>TG1</v>
      </c>
      <c r="AQ2" s="17" t="str">
        <f>$B$56</f>
        <v>TG2</v>
      </c>
      <c r="AR2" s="17" t="str">
        <f>$B$57</f>
        <v>TG1</v>
      </c>
      <c r="AS2" s="17" t="str">
        <f>$B$58</f>
        <v>TG1</v>
      </c>
      <c r="AT2" s="17" t="str">
        <f>$B$59</f>
        <v>TG1</v>
      </c>
      <c r="AU2" s="17" t="str">
        <f>$B$60</f>
        <v>TG2</v>
      </c>
      <c r="AV2" s="17" t="str">
        <f>$B$61</f>
        <v>TG0</v>
      </c>
      <c r="AW2" s="17" t="str">
        <f>$B$62</f>
        <v>TG0</v>
      </c>
      <c r="AX2" s="17" t="str">
        <f>$B$63</f>
        <v>-</v>
      </c>
      <c r="AY2" s="17" t="str">
        <f>$B$64</f>
        <v>TG3</v>
      </c>
      <c r="AZ2" s="17" t="str">
        <f>$B$65</f>
        <v>TG3</v>
      </c>
      <c r="BA2" s="17" t="str">
        <f>$B$66</f>
        <v>TG1</v>
      </c>
      <c r="BB2" s="17" t="str">
        <f>$B$67</f>
        <v>TG1</v>
      </c>
      <c r="BC2" s="17" t="str">
        <f>$B$69</f>
        <v>TG2</v>
      </c>
      <c r="BD2" s="17" t="str">
        <f>$B$70</f>
        <v>TG2</v>
      </c>
      <c r="BE2" s="17" t="str">
        <f>$B$71</f>
        <v>TG2</v>
      </c>
      <c r="BF2" s="17" t="str">
        <f>$B$72</f>
        <v>TG2</v>
      </c>
      <c r="BG2" s="17" t="str">
        <f>$B$73</f>
        <v>TG3</v>
      </c>
      <c r="BH2" s="17" t="str">
        <f>$B$74</f>
        <v>TG3</v>
      </c>
      <c r="BI2" s="17" t="str">
        <f>$B$75</f>
        <v>TG1</v>
      </c>
      <c r="BJ2" s="17" t="str">
        <f>$B$77</f>
        <v>TG1</v>
      </c>
      <c r="BK2" s="17" t="str">
        <f>$B$78</f>
        <v>TG2</v>
      </c>
      <c r="BL2" s="17" t="str">
        <f>$B$79</f>
        <v>TG1</v>
      </c>
      <c r="BM2" s="17" t="str">
        <f>$B$80</f>
        <v>TG1</v>
      </c>
      <c r="BN2" s="17" t="str">
        <f>$B$81</f>
        <v>TG1</v>
      </c>
      <c r="BO2" s="17" t="str">
        <f>$B$82</f>
        <v>TG1</v>
      </c>
      <c r="BP2" s="17" t="str">
        <f>$B$83</f>
        <v>TG1</v>
      </c>
      <c r="BQ2" s="17" t="str">
        <f>$B$84</f>
        <v>TG1</v>
      </c>
      <c r="BR2" s="17" t="str">
        <f>$B$85</f>
        <v>TG3</v>
      </c>
      <c r="BS2" s="17" t="str">
        <f>$B$86</f>
        <v>TG0</v>
      </c>
      <c r="BT2" s="17" t="str">
        <f>$B$87</f>
        <v>TG0</v>
      </c>
      <c r="BU2" s="17" t="str">
        <f>$B$88</f>
        <v>TG0</v>
      </c>
      <c r="BV2" s="17" t="str">
        <f>$B$89</f>
        <v>-</v>
      </c>
      <c r="BW2" s="17" t="str">
        <f>$B$90</f>
        <v>TG3</v>
      </c>
      <c r="BX2" s="17" t="e">
        <f>#REF!</f>
        <v>#REF!</v>
      </c>
      <c r="BY2" s="17" t="e">
        <f>#REF!</f>
        <v>#REF!</v>
      </c>
      <c r="BZ2" s="17" t="e">
        <f>#REF!</f>
        <v>#REF!</v>
      </c>
      <c r="CA2" s="17" t="e">
        <f>#REF!</f>
        <v>#REF!</v>
      </c>
      <c r="CB2" s="17" t="e">
        <f>#REF!</f>
        <v>#REF!</v>
      </c>
      <c r="CC2" s="97">
        <f>E48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514</v>
      </c>
      <c r="B11" s="9" t="s">
        <v>303</v>
      </c>
      <c r="C11" s="9" t="s">
        <v>304</v>
      </c>
      <c r="AW11" s="1"/>
      <c r="AX11" s="1"/>
    </row>
    <row r="12" spans="1:81" ht="15.75" x14ac:dyDescent="0.25">
      <c r="A12" s="51" t="s">
        <v>247</v>
      </c>
      <c r="B12" s="34" t="s">
        <v>332</v>
      </c>
      <c r="C12" s="51" t="s">
        <v>515</v>
      </c>
      <c r="D12" s="18"/>
      <c r="E12" s="10"/>
      <c r="F12" s="10"/>
      <c r="G12" s="10"/>
      <c r="H12" s="10"/>
      <c r="I12" s="10"/>
      <c r="J12" s="10"/>
      <c r="K12" s="10"/>
      <c r="L12" s="10"/>
      <c r="M12" s="10"/>
      <c r="N12" s="10"/>
      <c r="O12" s="10"/>
      <c r="P12" s="10"/>
      <c r="Q12" s="10"/>
      <c r="R12" s="10"/>
      <c r="S12" s="10"/>
      <c r="T12" s="10"/>
      <c r="U12" s="10"/>
      <c r="V12" s="10"/>
      <c r="W12" s="10"/>
      <c r="X12" s="10"/>
      <c r="Y12" s="10"/>
      <c r="Z12" s="10"/>
      <c r="AA12" s="10"/>
      <c r="BD12" s="10"/>
      <c r="BE12" s="10"/>
    </row>
    <row r="13" spans="1:81" ht="15.75" x14ac:dyDescent="0.25">
      <c r="A13" s="51" t="s">
        <v>248</v>
      </c>
      <c r="B13" s="34" t="s">
        <v>516</v>
      </c>
      <c r="C13" s="51" t="s">
        <v>517</v>
      </c>
      <c r="D13" s="18"/>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81" ht="15.75" x14ac:dyDescent="0.25">
      <c r="A14" s="51" t="s">
        <v>249</v>
      </c>
      <c r="B14" s="28"/>
      <c r="C14" s="71" t="s">
        <v>410</v>
      </c>
      <c r="D14" s="18"/>
      <c r="E14" s="10"/>
      <c r="F14" s="10"/>
      <c r="G14" s="10"/>
      <c r="H14" s="10"/>
      <c r="I14" s="10"/>
      <c r="J14" s="10"/>
      <c r="K14" s="10"/>
      <c r="L14" s="10"/>
      <c r="M14" s="10"/>
      <c r="N14" s="10"/>
      <c r="O14" s="10"/>
      <c r="R14" s="10"/>
    </row>
    <row r="15" spans="1:81" ht="15" x14ac:dyDescent="0.2">
      <c r="A15" s="51" t="s">
        <v>250</v>
      </c>
      <c r="B15" s="17">
        <v>5007</v>
      </c>
      <c r="C15" s="51"/>
      <c r="D15" s="18"/>
      <c r="F15" s="1"/>
      <c r="G15" s="1"/>
    </row>
    <row r="16" spans="1:81" ht="15" x14ac:dyDescent="0.2">
      <c r="A16" s="51" t="s">
        <v>251</v>
      </c>
      <c r="B16" s="17">
        <v>19535</v>
      </c>
      <c r="C16" s="51"/>
      <c r="D16" s="18"/>
      <c r="F16" s="1"/>
      <c r="G16" s="1"/>
    </row>
    <row r="17" spans="1:18" ht="15" x14ac:dyDescent="0.2">
      <c r="A17" s="51" t="s">
        <v>252</v>
      </c>
      <c r="B17" s="63">
        <f>$B$18+$B$19</f>
        <v>13175</v>
      </c>
      <c r="C17" s="51"/>
      <c r="D17" s="18"/>
      <c r="F17" s="1"/>
      <c r="G17" s="1"/>
    </row>
    <row r="18" spans="1:18" ht="15" hidden="1" outlineLevel="2" x14ac:dyDescent="0.2">
      <c r="A18" s="49" t="s">
        <v>253</v>
      </c>
      <c r="B18" s="89">
        <v>13175</v>
      </c>
      <c r="C18" s="52"/>
      <c r="D18" s="18"/>
      <c r="F18" s="1"/>
      <c r="G18" s="1"/>
    </row>
    <row r="19" spans="1:18" ht="15" hidden="1" outlineLevel="2" x14ac:dyDescent="0.2">
      <c r="A19" s="49" t="s">
        <v>254</v>
      </c>
      <c r="B19" s="17"/>
      <c r="C19" s="52"/>
      <c r="D19" s="18"/>
      <c r="F19" s="1"/>
      <c r="G19" s="1"/>
    </row>
    <row r="20" spans="1:18" ht="30" collapsed="1" x14ac:dyDescent="0.2">
      <c r="A20" s="51" t="s">
        <v>255</v>
      </c>
      <c r="B20" s="17">
        <v>1962</v>
      </c>
      <c r="C20" s="51" t="s">
        <v>518</v>
      </c>
      <c r="D20" s="18"/>
      <c r="F20" s="1"/>
      <c r="G20" s="1"/>
    </row>
    <row r="21" spans="1:18" ht="15" x14ac:dyDescent="0.2">
      <c r="A21" s="51" t="s">
        <v>256</v>
      </c>
      <c r="B21" s="17">
        <v>2007</v>
      </c>
      <c r="C21" s="51"/>
      <c r="D21" s="18"/>
      <c r="F21" s="1"/>
      <c r="G21" s="1"/>
    </row>
    <row r="22" spans="1:18" ht="15" x14ac:dyDescent="0.2">
      <c r="A22" s="51" t="s">
        <v>257</v>
      </c>
      <c r="B22" s="17" t="s">
        <v>11</v>
      </c>
      <c r="C22" s="51" t="s">
        <v>519</v>
      </c>
      <c r="D22" s="18"/>
      <c r="F22" s="1"/>
      <c r="G22" s="1"/>
    </row>
    <row r="23" spans="1:18" ht="32.1" customHeight="1" x14ac:dyDescent="0.2">
      <c r="A23" s="51" t="s">
        <v>258</v>
      </c>
      <c r="B23" s="17" t="s">
        <v>16</v>
      </c>
      <c r="C23" s="51" t="str">
        <f>IF(Krossen!B23=Evalueringsmatrise_grunnlag!E7,"Vedlikehold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D23" s="18"/>
      <c r="F23" s="1"/>
      <c r="G23" s="1"/>
    </row>
    <row r="24" spans="1:18" ht="15" x14ac:dyDescent="0.2">
      <c r="A24" s="51" t="s">
        <v>259</v>
      </c>
      <c r="B24" s="17" t="s">
        <v>30</v>
      </c>
      <c r="C24" s="51"/>
      <c r="D24" s="18"/>
      <c r="F24" s="1"/>
      <c r="G24" s="1"/>
    </row>
    <row r="25" spans="1:18" ht="27" customHeight="1" x14ac:dyDescent="0.25">
      <c r="A25" s="62" t="s">
        <v>309</v>
      </c>
      <c r="B25" s="38"/>
      <c r="C25" s="39"/>
      <c r="F25" s="1"/>
      <c r="G25" s="1"/>
    </row>
    <row r="26" spans="1:18" ht="30" hidden="1" outlineLevel="2" x14ac:dyDescent="0.25">
      <c r="A26" s="49" t="s">
        <v>310</v>
      </c>
      <c r="B26" s="22">
        <f>B27*0.9</f>
        <v>172.8</v>
      </c>
      <c r="C26" s="52" t="s">
        <v>435</v>
      </c>
      <c r="D26" s="18"/>
      <c r="E26" s="10"/>
      <c r="F26" s="10"/>
      <c r="G26" s="10"/>
      <c r="H26" s="10"/>
      <c r="I26" s="10"/>
      <c r="J26" s="10"/>
      <c r="K26" s="10"/>
      <c r="L26" s="10"/>
      <c r="M26" s="10"/>
      <c r="N26" s="10"/>
      <c r="O26" s="10"/>
      <c r="R26" s="10"/>
    </row>
    <row r="27" spans="1:18" ht="30" hidden="1" outlineLevel="2" x14ac:dyDescent="0.25">
      <c r="A27" s="49" t="s">
        <v>311</v>
      </c>
      <c r="B27" s="19">
        <v>192</v>
      </c>
      <c r="C27" s="52"/>
      <c r="D27" s="18"/>
      <c r="E27" s="10"/>
      <c r="F27" s="10"/>
      <c r="G27" s="10"/>
      <c r="H27" s="10"/>
      <c r="I27" s="10"/>
      <c r="J27" s="10"/>
      <c r="K27" s="10"/>
      <c r="L27" s="10"/>
      <c r="M27" s="10"/>
      <c r="N27" s="10"/>
      <c r="O27" s="10"/>
      <c r="R27" s="10"/>
    </row>
    <row r="28" spans="1:18" ht="15" collapsed="1" x14ac:dyDescent="0.25">
      <c r="A28" s="50" t="s">
        <v>290</v>
      </c>
      <c r="B28" s="21">
        <f>B13/B27</f>
        <v>0.50520833333333337</v>
      </c>
      <c r="C28" s="51" t="s">
        <v>520</v>
      </c>
      <c r="D28" s="18"/>
      <c r="F28" s="1"/>
      <c r="G28" s="1"/>
    </row>
    <row r="29" spans="1:18" ht="15" x14ac:dyDescent="0.2">
      <c r="A29" s="50" t="s">
        <v>263</v>
      </c>
      <c r="B29" s="67" t="s">
        <v>39</v>
      </c>
      <c r="C29" s="51"/>
      <c r="D29" s="18"/>
      <c r="F29" s="1"/>
      <c r="G29" s="1"/>
    </row>
    <row r="30" spans="1:18" ht="30" hidden="1" outlineLevel="2" x14ac:dyDescent="0.25">
      <c r="A30" s="49" t="s">
        <v>264</v>
      </c>
      <c r="B30" s="77">
        <f>$B$17/($B$13+39)</f>
        <v>96.875</v>
      </c>
      <c r="C30" s="52" t="s">
        <v>434</v>
      </c>
      <c r="D30" s="18"/>
      <c r="E30" s="10"/>
      <c r="F30" s="10"/>
      <c r="G30" s="10"/>
      <c r="H30" s="10"/>
      <c r="I30" s="10"/>
      <c r="J30" s="10"/>
      <c r="K30" s="10"/>
      <c r="L30" s="10"/>
      <c r="M30" s="10"/>
      <c r="N30" s="10"/>
      <c r="O30" s="10"/>
      <c r="R30" s="10"/>
    </row>
    <row r="31" spans="1:18" ht="15" collapsed="1" x14ac:dyDescent="0.2">
      <c r="A31" s="50" t="s">
        <v>291</v>
      </c>
      <c r="B31" s="30" t="s">
        <v>10</v>
      </c>
      <c r="C31" s="51" t="s">
        <v>312</v>
      </c>
      <c r="D31" s="18"/>
      <c r="F31" s="1"/>
      <c r="G31" s="1"/>
    </row>
    <row r="32" spans="1:18" ht="27" customHeight="1" x14ac:dyDescent="0.25">
      <c r="A32" s="62" t="s">
        <v>313</v>
      </c>
      <c r="B32" s="38" t="s">
        <v>313</v>
      </c>
      <c r="C32" s="39" t="s">
        <v>313</v>
      </c>
      <c r="F32" s="1"/>
      <c r="G32" s="1"/>
    </row>
    <row r="33" spans="1:7" ht="15.75" hidden="1" outlineLevel="1" x14ac:dyDescent="0.2">
      <c r="A33" s="50" t="s">
        <v>51</v>
      </c>
      <c r="B33" s="53" t="s">
        <v>23</v>
      </c>
      <c r="C33" s="51" t="s">
        <v>435</v>
      </c>
      <c r="D33" s="18"/>
      <c r="F33" s="1"/>
      <c r="G33" s="1"/>
    </row>
    <row r="34" spans="1:7" ht="15" hidden="1" outlineLevel="2" x14ac:dyDescent="0.2">
      <c r="A34" s="49" t="s">
        <v>56</v>
      </c>
      <c r="B34" s="17" t="s">
        <v>23</v>
      </c>
      <c r="C34" s="52"/>
      <c r="D34" s="18"/>
      <c r="F34" s="1"/>
      <c r="G34" s="1"/>
    </row>
    <row r="35" spans="1:7" ht="30" hidden="1" outlineLevel="2" x14ac:dyDescent="0.2">
      <c r="A35" s="49" t="s">
        <v>268</v>
      </c>
      <c r="B35" s="17" t="s">
        <v>20</v>
      </c>
      <c r="C35" s="52"/>
      <c r="D35" s="18"/>
      <c r="F35" s="1"/>
      <c r="G35" s="1"/>
    </row>
    <row r="36" spans="1:7" ht="29.45" hidden="1" customHeight="1" outlineLevel="2" x14ac:dyDescent="0.2">
      <c r="A36" s="49" t="s">
        <v>269</v>
      </c>
      <c r="B36" s="17" t="s">
        <v>28</v>
      </c>
      <c r="C36" s="52"/>
      <c r="D36" s="18"/>
      <c r="F36" s="1"/>
      <c r="G36" s="1"/>
    </row>
    <row r="37" spans="1:7" ht="15.75" hidden="1" outlineLevel="1" x14ac:dyDescent="0.2">
      <c r="A37" s="50" t="s">
        <v>71</v>
      </c>
      <c r="B37" s="53" t="s">
        <v>20</v>
      </c>
      <c r="C37" s="51"/>
      <c r="D37" s="18"/>
      <c r="F37" s="1"/>
      <c r="G37" s="1"/>
    </row>
    <row r="38" spans="1:7" ht="27.95" hidden="1" customHeight="1" outlineLevel="2" x14ac:dyDescent="0.2">
      <c r="A38" s="49" t="s">
        <v>74</v>
      </c>
      <c r="B38" s="17" t="s">
        <v>20</v>
      </c>
      <c r="C38" s="52"/>
      <c r="D38" s="18"/>
      <c r="F38" s="1"/>
      <c r="G38" s="1"/>
    </row>
    <row r="39" spans="1:7" ht="15" hidden="1" outlineLevel="2" x14ac:dyDescent="0.2">
      <c r="A39" s="49" t="s">
        <v>79</v>
      </c>
      <c r="B39" s="17" t="s">
        <v>20</v>
      </c>
      <c r="C39" s="52"/>
      <c r="D39" s="18"/>
      <c r="F39" s="1"/>
      <c r="G39" s="1"/>
    </row>
    <row r="40" spans="1:7" ht="15.75" hidden="1" outlineLevel="1" x14ac:dyDescent="0.2">
      <c r="A40" s="50" t="s">
        <v>84</v>
      </c>
      <c r="B40" s="53" t="s">
        <v>25</v>
      </c>
      <c r="C40" s="51"/>
      <c r="D40" s="18"/>
      <c r="F40" s="1"/>
      <c r="G40" s="1"/>
    </row>
    <row r="41" spans="1:7" ht="18.75" collapsed="1" x14ac:dyDescent="0.2">
      <c r="A41" s="50" t="s">
        <v>272</v>
      </c>
      <c r="B41" s="54" t="s">
        <v>23</v>
      </c>
      <c r="C41" s="51" t="s">
        <v>521</v>
      </c>
      <c r="D41" s="18"/>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11</v>
      </c>
      <c r="C46" s="52"/>
      <c r="F46" s="1"/>
      <c r="G46" s="1"/>
    </row>
    <row r="47" spans="1:7" ht="15" hidden="1" outlineLevel="2" x14ac:dyDescent="0.2">
      <c r="A47" s="49" t="s">
        <v>115</v>
      </c>
      <c r="B47" s="17" t="s">
        <v>8</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11</v>
      </c>
      <c r="C50" s="52"/>
      <c r="F50" s="1"/>
      <c r="G50" s="1"/>
    </row>
    <row r="51" spans="1:7" ht="15" hidden="1" outlineLevel="2" x14ac:dyDescent="0.2">
      <c r="A51" s="49" t="s">
        <v>127</v>
      </c>
      <c r="B51" s="17" t="s">
        <v>8</v>
      </c>
      <c r="C51" s="52"/>
      <c r="D51" s="18"/>
      <c r="F51" s="1"/>
      <c r="G51" s="1"/>
    </row>
    <row r="52" spans="1:7" ht="15.75" hidden="1" outlineLevel="1" x14ac:dyDescent="0.2">
      <c r="A52" s="50" t="s">
        <v>273</v>
      </c>
      <c r="B52" s="53" t="s">
        <v>11</v>
      </c>
      <c r="C52" s="51"/>
      <c r="D52" s="18"/>
      <c r="F52" s="1"/>
      <c r="G52" s="1"/>
    </row>
    <row r="53" spans="1:7" ht="15" hidden="1" outlineLevel="2" x14ac:dyDescent="0.2">
      <c r="A53" s="49" t="s">
        <v>132</v>
      </c>
      <c r="B53" s="17" t="s">
        <v>11</v>
      </c>
      <c r="C53" s="52"/>
      <c r="D53" s="18"/>
      <c r="F53" s="1"/>
      <c r="G53" s="1"/>
    </row>
    <row r="54" spans="1:7" ht="15" hidden="1" outlineLevel="2" x14ac:dyDescent="0.2">
      <c r="A54" s="49" t="s">
        <v>137</v>
      </c>
      <c r="B54" s="17" t="s">
        <v>8</v>
      </c>
      <c r="C54" s="52"/>
      <c r="D54" s="18"/>
      <c r="F54" s="1"/>
      <c r="G54" s="1"/>
    </row>
    <row r="55" spans="1:7" ht="15" hidden="1" outlineLevel="2" x14ac:dyDescent="0.2">
      <c r="A55" s="49" t="s">
        <v>142</v>
      </c>
      <c r="B55" s="17" t="s">
        <v>8</v>
      </c>
      <c r="C55" s="52"/>
      <c r="D55" s="18"/>
      <c r="F55" s="1"/>
      <c r="G55" s="1"/>
    </row>
    <row r="56" spans="1:7" ht="15" hidden="1" outlineLevel="2" x14ac:dyDescent="0.2">
      <c r="A56" s="49" t="s">
        <v>274</v>
      </c>
      <c r="B56" s="17" t="s">
        <v>11</v>
      </c>
      <c r="C56" s="52"/>
      <c r="D56" s="18"/>
      <c r="F56" s="1"/>
      <c r="G56" s="1"/>
    </row>
    <row r="57" spans="1:7" ht="15.75" hidden="1" outlineLevel="1" x14ac:dyDescent="0.2">
      <c r="A57" s="50" t="s">
        <v>275</v>
      </c>
      <c r="B57" s="53" t="s">
        <v>8</v>
      </c>
      <c r="C57" s="51"/>
      <c r="D57" s="18"/>
      <c r="F57" s="1"/>
      <c r="G57" s="1"/>
    </row>
    <row r="58" spans="1:7" ht="15" hidden="1" outlineLevel="2" x14ac:dyDescent="0.2">
      <c r="A58" s="49" t="s">
        <v>276</v>
      </c>
      <c r="B58" s="17" t="s">
        <v>8</v>
      </c>
      <c r="C58" s="52"/>
      <c r="D58" s="18"/>
      <c r="F58" s="1"/>
      <c r="G58" s="1"/>
    </row>
    <row r="59" spans="1:7" ht="15" hidden="1" outlineLevel="2" x14ac:dyDescent="0.2">
      <c r="A59" s="49" t="s">
        <v>158</v>
      </c>
      <c r="B59" s="17" t="s">
        <v>8</v>
      </c>
      <c r="C59" s="52"/>
      <c r="D59" s="18"/>
      <c r="F59" s="1"/>
      <c r="G59" s="1"/>
    </row>
    <row r="60" spans="1:7" ht="15" hidden="1" outlineLevel="2" x14ac:dyDescent="0.2">
      <c r="A60" s="49" t="s">
        <v>163</v>
      </c>
      <c r="B60" s="17" t="s">
        <v>11</v>
      </c>
      <c r="C60" s="52"/>
      <c r="D60" s="18"/>
      <c r="F60" s="1"/>
      <c r="G60" s="1"/>
    </row>
    <row r="61" spans="1:7" ht="15" hidden="1" outlineLevel="2" x14ac:dyDescent="0.2">
      <c r="A61" s="49" t="s">
        <v>277</v>
      </c>
      <c r="B61" s="17" t="s">
        <v>5</v>
      </c>
      <c r="C61" s="52"/>
      <c r="D61" s="18"/>
      <c r="F61" s="1"/>
      <c r="G61" s="1"/>
    </row>
    <row r="62" spans="1:7" ht="15" hidden="1" outlineLevel="2" x14ac:dyDescent="0.2">
      <c r="A62" s="49" t="s">
        <v>278</v>
      </c>
      <c r="B62" s="17" t="s">
        <v>5</v>
      </c>
      <c r="C62" s="52"/>
      <c r="D62" s="18"/>
      <c r="F62" s="1"/>
      <c r="G62" s="1"/>
    </row>
    <row r="63" spans="1:7" ht="15" hidden="1" outlineLevel="2" x14ac:dyDescent="0.2">
      <c r="A63" s="49" t="s">
        <v>172</v>
      </c>
      <c r="B63" s="17" t="s">
        <v>2</v>
      </c>
      <c r="C63" s="52"/>
      <c r="D63" s="18"/>
      <c r="F63" s="1"/>
      <c r="G63" s="1"/>
    </row>
    <row r="64" spans="1:7" ht="30" hidden="1" outlineLevel="1" x14ac:dyDescent="0.2">
      <c r="A64" s="50" t="s">
        <v>177</v>
      </c>
      <c r="B64" s="53" t="s">
        <v>13</v>
      </c>
      <c r="C64" s="51"/>
      <c r="D64" s="18"/>
      <c r="F64" s="1"/>
      <c r="G64" s="1"/>
    </row>
    <row r="65" spans="1:7" ht="30" hidden="1" outlineLevel="2" x14ac:dyDescent="0.2">
      <c r="A65" s="49" t="s">
        <v>178</v>
      </c>
      <c r="B65" s="17" t="s">
        <v>13</v>
      </c>
      <c r="C65" s="52" t="s">
        <v>522</v>
      </c>
      <c r="D65" s="18"/>
      <c r="F65" s="1"/>
      <c r="G65" s="1"/>
    </row>
    <row r="66" spans="1:7" ht="15.75" hidden="1" outlineLevel="1" x14ac:dyDescent="0.2">
      <c r="A66" s="50" t="s">
        <v>183</v>
      </c>
      <c r="B66" s="53" t="s">
        <v>8</v>
      </c>
      <c r="C66" s="51"/>
      <c r="D66" s="18"/>
      <c r="F66" s="1"/>
      <c r="G66" s="1"/>
    </row>
    <row r="67" spans="1:7" ht="29.25" customHeight="1" collapsed="1" x14ac:dyDescent="0.2">
      <c r="A67" s="50" t="s">
        <v>293</v>
      </c>
      <c r="B67" s="54" t="s">
        <v>8</v>
      </c>
      <c r="C67" s="51" t="s">
        <v>523</v>
      </c>
      <c r="D67" s="18"/>
      <c r="F67" s="1"/>
      <c r="G67" s="1"/>
    </row>
    <row r="68" spans="1:7" ht="27" customHeight="1" x14ac:dyDescent="0.25">
      <c r="A68" s="62" t="s">
        <v>189</v>
      </c>
      <c r="B68" s="38"/>
      <c r="C68" s="39"/>
      <c r="F68" s="1"/>
      <c r="G68" s="1"/>
    </row>
    <row r="69" spans="1:7" ht="30" x14ac:dyDescent="0.2">
      <c r="A69" s="50" t="s">
        <v>280</v>
      </c>
      <c r="B69" s="53" t="s">
        <v>11</v>
      </c>
      <c r="C69" s="51" t="s">
        <v>524</v>
      </c>
      <c r="D69" s="18"/>
      <c r="F69" s="1"/>
      <c r="G69" s="1"/>
    </row>
    <row r="70" spans="1:7" ht="76.5" hidden="1" customHeight="1" outlineLevel="2" x14ac:dyDescent="0.2">
      <c r="A70" s="49" t="s">
        <v>281</v>
      </c>
      <c r="B70" s="17" t="s">
        <v>11</v>
      </c>
      <c r="C70" s="52"/>
      <c r="D70" s="18"/>
      <c r="F70" s="1"/>
      <c r="G70" s="1"/>
    </row>
    <row r="71" spans="1:7" ht="45" hidden="1" outlineLevel="2" x14ac:dyDescent="0.2">
      <c r="A71" s="49" t="s">
        <v>200</v>
      </c>
      <c r="B71" s="17" t="s">
        <v>11</v>
      </c>
      <c r="C71" s="52" t="s">
        <v>525</v>
      </c>
      <c r="D71" s="18"/>
      <c r="F71" s="1"/>
      <c r="G71" s="1"/>
    </row>
    <row r="72" spans="1:7" ht="30" collapsed="1" x14ac:dyDescent="0.2">
      <c r="A72" s="50" t="s">
        <v>205</v>
      </c>
      <c r="B72" s="53" t="s">
        <v>11</v>
      </c>
      <c r="C72" s="51" t="s">
        <v>526</v>
      </c>
      <c r="D72" s="18"/>
      <c r="F72" s="1"/>
      <c r="G72" s="1"/>
    </row>
    <row r="73" spans="1:7" ht="60" hidden="1" outlineLevel="2" x14ac:dyDescent="0.2">
      <c r="A73" s="49" t="s">
        <v>206</v>
      </c>
      <c r="B73" s="92" t="s">
        <v>13</v>
      </c>
      <c r="C73" s="52" t="s">
        <v>527</v>
      </c>
      <c r="D73" s="18"/>
      <c r="F73" s="1"/>
      <c r="G73" s="1"/>
    </row>
    <row r="74" spans="1:7" ht="60" hidden="1" outlineLevel="2" x14ac:dyDescent="0.2">
      <c r="A74" s="49" t="s">
        <v>211</v>
      </c>
      <c r="B74" s="17" t="s">
        <v>13</v>
      </c>
      <c r="C74" s="52" t="s">
        <v>528</v>
      </c>
      <c r="D74" s="18"/>
      <c r="F74" s="1"/>
      <c r="G74" s="1"/>
    </row>
    <row r="75" spans="1:7" ht="15" hidden="1" outlineLevel="2" x14ac:dyDescent="0.2">
      <c r="A75" s="49" t="s">
        <v>282</v>
      </c>
      <c r="B75" s="17" t="s">
        <v>8</v>
      </c>
      <c r="C75" s="52"/>
      <c r="D75" s="18"/>
      <c r="F75" s="1"/>
      <c r="G75" s="1"/>
    </row>
    <row r="76" spans="1:7" ht="27" customHeight="1" collapsed="1" x14ac:dyDescent="0.25">
      <c r="A76" s="62" t="s">
        <v>319</v>
      </c>
      <c r="B76" s="38"/>
      <c r="C76" s="39"/>
      <c r="F76" s="1"/>
      <c r="G76" s="1"/>
    </row>
    <row r="77" spans="1:7" ht="30" x14ac:dyDescent="0.2">
      <c r="A77" s="50" t="s">
        <v>283</v>
      </c>
      <c r="B77" s="53" t="s">
        <v>8</v>
      </c>
      <c r="C77" s="51" t="s">
        <v>529</v>
      </c>
      <c r="D77" s="18"/>
      <c r="F77" s="1"/>
      <c r="G77" s="1"/>
    </row>
    <row r="78" spans="1:7" ht="15" hidden="1" outlineLevel="2" x14ac:dyDescent="0.2">
      <c r="A78" s="49" t="s">
        <v>223</v>
      </c>
      <c r="B78" s="17" t="s">
        <v>11</v>
      </c>
      <c r="C78" s="52"/>
      <c r="D78" s="18"/>
      <c r="F78" s="1"/>
      <c r="G78" s="1"/>
    </row>
    <row r="79" spans="1:7" ht="15" hidden="1" outlineLevel="2" x14ac:dyDescent="0.2">
      <c r="A79" s="49" t="s">
        <v>284</v>
      </c>
      <c r="B79" s="17" t="s">
        <v>8</v>
      </c>
      <c r="C79" s="52"/>
      <c r="D79" s="18"/>
      <c r="F79" s="1"/>
      <c r="G79" s="1"/>
    </row>
    <row r="80" spans="1:7" ht="30" hidden="1" outlineLevel="2" x14ac:dyDescent="0.2">
      <c r="A80" s="49" t="s">
        <v>285</v>
      </c>
      <c r="B80" s="17" t="s">
        <v>8</v>
      </c>
      <c r="C80" s="52"/>
      <c r="D80" s="18"/>
      <c r="F80" s="1"/>
      <c r="G80" s="1"/>
    </row>
    <row r="81" spans="1:10" ht="15" hidden="1" outlineLevel="2" x14ac:dyDescent="0.2">
      <c r="A81" s="49" t="s">
        <v>230</v>
      </c>
      <c r="B81" s="17" t="s">
        <v>8</v>
      </c>
      <c r="C81" s="52"/>
      <c r="D81" s="18"/>
      <c r="F81" s="1"/>
      <c r="G81" s="1"/>
    </row>
    <row r="82" spans="1:10" ht="15" hidden="1" outlineLevel="2" x14ac:dyDescent="0.2">
      <c r="A82" s="49" t="s">
        <v>231</v>
      </c>
      <c r="B82" s="17" t="s">
        <v>8</v>
      </c>
      <c r="C82" s="52"/>
      <c r="D82" s="18"/>
      <c r="F82" s="1"/>
      <c r="G82" s="1"/>
    </row>
    <row r="83" spans="1:10" ht="15" hidden="1" outlineLevel="2" x14ac:dyDescent="0.2">
      <c r="A83" s="49" t="s">
        <v>232</v>
      </c>
      <c r="B83" s="17" t="s">
        <v>8</v>
      </c>
      <c r="C83" s="52"/>
      <c r="D83" s="18"/>
      <c r="F83" s="1"/>
      <c r="G83" s="1"/>
    </row>
    <row r="84" spans="1:10" ht="15" hidden="1" outlineLevel="2" x14ac:dyDescent="0.2">
      <c r="A84" s="49" t="s">
        <v>233</v>
      </c>
      <c r="B84" s="17" t="s">
        <v>8</v>
      </c>
      <c r="C84" s="52"/>
      <c r="D84" s="18"/>
      <c r="F84" s="1"/>
      <c r="G84" s="1"/>
    </row>
    <row r="85" spans="1:10" ht="28.5" customHeight="1" collapsed="1" x14ac:dyDescent="0.2">
      <c r="A85" s="50" t="s">
        <v>235</v>
      </c>
      <c r="B85" s="53" t="s">
        <v>13</v>
      </c>
      <c r="C85" s="51" t="s">
        <v>530</v>
      </c>
      <c r="D85" s="18"/>
      <c r="F85" s="1"/>
      <c r="G85" s="1"/>
    </row>
    <row r="86" spans="1:10" ht="15" hidden="1" outlineLevel="2" x14ac:dyDescent="0.2">
      <c r="A86" s="49" t="s">
        <v>240</v>
      </c>
      <c r="B86" s="17" t="s">
        <v>5</v>
      </c>
      <c r="C86" s="52"/>
      <c r="D86" s="18"/>
      <c r="F86" s="1"/>
      <c r="G86" s="1"/>
      <c r="J86" s="18"/>
    </row>
    <row r="87" spans="1:10" ht="30" hidden="1" outlineLevel="2" x14ac:dyDescent="0.2">
      <c r="A87" s="49" t="s">
        <v>241</v>
      </c>
      <c r="B87" s="17" t="s">
        <v>5</v>
      </c>
      <c r="C87" s="52"/>
      <c r="D87" s="18"/>
      <c r="F87" s="1"/>
      <c r="G87" s="1"/>
      <c r="J87" s="18"/>
    </row>
    <row r="88" spans="1:10" ht="15" hidden="1" outlineLevel="2" x14ac:dyDescent="0.2">
      <c r="A88" s="49" t="s">
        <v>242</v>
      </c>
      <c r="B88" s="17" t="s">
        <v>5</v>
      </c>
      <c r="C88" s="52"/>
      <c r="D88" s="18"/>
      <c r="F88" s="1"/>
      <c r="G88" s="1"/>
      <c r="J88" s="18"/>
    </row>
    <row r="89" spans="1:10" ht="15" hidden="1" outlineLevel="2" x14ac:dyDescent="0.2">
      <c r="A89" s="49" t="s">
        <v>243</v>
      </c>
      <c r="B89" s="17" t="s">
        <v>2</v>
      </c>
      <c r="C89" s="52" t="s">
        <v>531</v>
      </c>
      <c r="D89" s="18"/>
      <c r="F89" s="1"/>
      <c r="G89" s="1"/>
      <c r="J89" s="18"/>
    </row>
    <row r="90" spans="1:10" ht="45" hidden="1" outlineLevel="2" x14ac:dyDescent="0.2">
      <c r="A90" s="49" t="s">
        <v>244</v>
      </c>
      <c r="B90" s="17" t="s">
        <v>13</v>
      </c>
      <c r="C90" s="52" t="s">
        <v>532</v>
      </c>
      <c r="D90" s="18"/>
      <c r="F90" s="1"/>
      <c r="G90" s="1"/>
      <c r="J90" s="18"/>
    </row>
    <row r="91" spans="1:10" ht="12.75" customHeight="1" collapsed="1" x14ac:dyDescent="0.2">
      <c r="D91" s="18"/>
      <c r="F91" s="1"/>
      <c r="G91" s="1"/>
    </row>
    <row r="92" spans="1:10" ht="12.75" customHeight="1" x14ac:dyDescent="0.2">
      <c r="D92" s="18"/>
      <c r="F92" s="1"/>
      <c r="G92" s="1"/>
    </row>
    <row r="93" spans="1:10" ht="12.75" customHeight="1" x14ac:dyDescent="0.2">
      <c r="D93" s="18"/>
      <c r="F93" s="1"/>
      <c r="G93" s="1"/>
    </row>
    <row r="94" spans="1:10" ht="12.75" customHeight="1" x14ac:dyDescent="0.2">
      <c r="D94" s="18"/>
      <c r="F94" s="1"/>
      <c r="G94" s="1"/>
    </row>
    <row r="95" spans="1:10" ht="12.75" customHeight="1" x14ac:dyDescent="0.2">
      <c r="D95" s="18"/>
      <c r="F95" s="1"/>
      <c r="G95" s="1"/>
    </row>
    <row r="96" spans="1:10" ht="12.75" customHeight="1" x14ac:dyDescent="0.2">
      <c r="D96" s="18"/>
      <c r="F96" s="1"/>
      <c r="G96" s="1"/>
    </row>
    <row r="97" spans="4:7" ht="12.75" customHeight="1" x14ac:dyDescent="0.2">
      <c r="D97" s="18"/>
      <c r="F97" s="1"/>
      <c r="G97" s="1"/>
    </row>
    <row r="98" spans="4:7" ht="12.75" customHeight="1" x14ac:dyDescent="0.2">
      <c r="D98" s="18"/>
      <c r="F98" s="1"/>
      <c r="G98" s="1"/>
    </row>
    <row r="99" spans="4:7" ht="12.75" customHeight="1" x14ac:dyDescent="0.2">
      <c r="D99" s="18"/>
      <c r="F99" s="1"/>
      <c r="G99" s="1"/>
    </row>
  </sheetData>
  <sheetProtection formatColumns="0" formatRows="0" insertHyperlinks="0" selectLockedCells="1"/>
  <dataConsolidate/>
  <conditionalFormatting sqref="B21:B24 B43:B67 B69:B75 B77:B90">
    <cfRule type="containsText" dxfId="1592" priority="73" operator="containsText" text="TG0">
      <formula>NOT(ISERROR(SEARCH("TG0",B21)))</formula>
    </cfRule>
    <cfRule type="containsText" dxfId="1591" priority="72" operator="containsText" text="TG1">
      <formula>NOT(ISERROR(SEARCH("TG1",B21)))</formula>
    </cfRule>
    <cfRule type="containsText" dxfId="1590" priority="71" operator="containsText" text="TG2">
      <formula>NOT(ISERROR(SEARCH("TG2",B21)))</formula>
    </cfRule>
    <cfRule type="containsText" dxfId="1589" priority="70" operator="containsText" text="TG3">
      <formula>NOT(ISERROR(SEARCH("TG3",B21)))</formula>
    </cfRule>
  </conditionalFormatting>
  <conditionalFormatting sqref="B22 B24">
    <cfRule type="containsText" dxfId="1588" priority="69" operator="containsText" text="Ja">
      <formula>NOT(ISERROR(SEARCH("Ja",B22)))</formula>
    </cfRule>
  </conditionalFormatting>
  <conditionalFormatting sqref="B22">
    <cfRule type="containsText" dxfId="1587" priority="68" operator="containsText" text="ja">
      <formula>NOT(ISERROR(SEARCH("ja",B22)))</formula>
    </cfRule>
  </conditionalFormatting>
  <conditionalFormatting sqref="B28">
    <cfRule type="cellIs" dxfId="1586" priority="78" operator="lessThan">
      <formula>0.79</formula>
    </cfRule>
    <cfRule type="cellIs" dxfId="1585" priority="79" operator="greaterThan">
      <formula>0.9</formula>
    </cfRule>
    <cfRule type="cellIs" dxfId="1584" priority="80" operator="greaterThan">
      <formula>0.79</formula>
    </cfRule>
  </conditionalFormatting>
  <conditionalFormatting sqref="B29">
    <cfRule type="containsText" dxfId="1583" priority="20" operator="containsText" text="For lite">
      <formula>NOT(ISERROR(SEARCH("For lite",B29)))</formula>
    </cfRule>
    <cfRule type="containsText" dxfId="1582" priority="21" operator="containsText" text="Mangelfull">
      <formula>NOT(ISERROR(SEARCH("Mangelfull",B29)))</formula>
    </cfRule>
    <cfRule type="containsText" dxfId="1581" priority="22" operator="containsText" text="Tilstrekkelig">
      <formula>NOT(ISERROR(SEARCH("Tilstrekkelig",B29)))</formula>
    </cfRule>
    <cfRule type="containsText" dxfId="1580" priority="23" operator="containsText" text="God">
      <formula>NOT(ISERROR(SEARCH("God",B29)))</formula>
    </cfRule>
  </conditionalFormatting>
  <conditionalFormatting sqref="B33:B41 B77:B90">
    <cfRule type="containsText" dxfId="1579" priority="77" operator="containsText" text="EG0">
      <formula>NOT(ISERROR(SEARCH("EG0",B33)))</formula>
    </cfRule>
    <cfRule type="containsText" dxfId="1578" priority="76" operator="containsText" text="EG1">
      <formula>NOT(ISERROR(SEARCH("EG1",B33)))</formula>
    </cfRule>
    <cfRule type="containsText" dxfId="1577" priority="75" operator="containsText" text="EG2">
      <formula>NOT(ISERROR(SEARCH("EG2",B33)))</formula>
    </cfRule>
  </conditionalFormatting>
  <conditionalFormatting sqref="B77:B90 B33:B41">
    <cfRule type="containsText" dxfId="1576" priority="74" operator="containsText" text="EG3">
      <formula>NOT(ISERROR(SEARCH("EG3",B33)))</formula>
    </cfRule>
  </conditionalFormatting>
  <conditionalFormatting sqref="L2">
    <cfRule type="containsText" dxfId="1575" priority="63" operator="containsText" text="TG0">
      <formula>NOT(ISERROR(SEARCH("TG0",L2)))</formula>
    </cfRule>
    <cfRule type="containsText" dxfId="1574" priority="62" operator="containsText" text="TG0">
      <formula>NOT(ISERROR(SEARCH("TG0",L2)))</formula>
    </cfRule>
    <cfRule type="containsText" dxfId="1573" priority="61" operator="containsText" text="TG1">
      <formula>NOT(ISERROR(SEARCH("TG1",L2)))</formula>
    </cfRule>
    <cfRule type="containsText" dxfId="1572" priority="59" operator="containsText" text="TG3">
      <formula>NOT(ISERROR(SEARCH("TG3",L2)))</formula>
    </cfRule>
    <cfRule type="containsText" dxfId="1571" priority="60" operator="containsText" text="TG2">
      <formula>NOT(ISERROR(SEARCH("TG2",L2)))</formula>
    </cfRule>
    <cfRule type="containsText" dxfId="1570" priority="58" operator="containsText" text="Ja">
      <formula>NOT(ISERROR(SEARCH("Ja",L2)))</formula>
    </cfRule>
    <cfRule type="containsText" dxfId="1569" priority="57" operator="containsText" text="ja">
      <formula>NOT(ISERROR(SEARCH("ja",L2)))</formula>
    </cfRule>
  </conditionalFormatting>
  <conditionalFormatting sqref="M2 O2:P2">
    <cfRule type="containsText" dxfId="1568" priority="81" operator="containsText" text="EG3">
      <formula>NOT(ISERROR(SEARCH("EG3",M2)))</formula>
    </cfRule>
    <cfRule type="containsText" dxfId="1567" priority="82" operator="containsText" text="EG2">
      <formula>NOT(ISERROR(SEARCH("EG2",M2)))</formula>
    </cfRule>
    <cfRule type="containsText" dxfId="1566" priority="83" operator="containsText" text="EG1">
      <formula>NOT(ISERROR(SEARCH("EG1",M2)))</formula>
    </cfRule>
    <cfRule type="containsText" dxfId="1565" priority="84" operator="containsText" text="EG0">
      <formula>NOT(ISERROR(SEARCH("EG0",M2)))</formula>
    </cfRule>
  </conditionalFormatting>
  <conditionalFormatting sqref="N2">
    <cfRule type="containsText" dxfId="1564" priority="51" operator="containsText" text="Ja">
      <formula>NOT(ISERROR(SEARCH("Ja",N2)))</formula>
    </cfRule>
    <cfRule type="containsText" dxfId="1563" priority="52" operator="containsText" text="TG3">
      <formula>NOT(ISERROR(SEARCH("TG3",N2)))</formula>
    </cfRule>
    <cfRule type="containsText" dxfId="1562" priority="53" operator="containsText" text="TG2">
      <formula>NOT(ISERROR(SEARCH("TG2",N2)))</formula>
    </cfRule>
    <cfRule type="containsText" dxfId="1561" priority="54" operator="containsText" text="TG1">
      <formula>NOT(ISERROR(SEARCH("TG1",N2)))</formula>
    </cfRule>
    <cfRule type="containsText" dxfId="1560" priority="55" operator="containsText" text="TG0">
      <formula>NOT(ISERROR(SEARCH("TG0",N2)))</formula>
    </cfRule>
    <cfRule type="containsText" dxfId="1559" priority="56" operator="containsText" text="TG0">
      <formula>NOT(ISERROR(SEARCH("TG0",N2)))</formula>
    </cfRule>
  </conditionalFormatting>
  <conditionalFormatting sqref="Q2">
    <cfRule type="cellIs" dxfId="1558" priority="45" operator="greaterThan">
      <formula>0.79</formula>
    </cfRule>
    <cfRule type="cellIs" dxfId="1557" priority="44" operator="greaterThan">
      <formula>0.9</formula>
    </cfRule>
    <cfRule type="cellIs" dxfId="1556" priority="43" operator="lessThan">
      <formula>0.79</formula>
    </cfRule>
  </conditionalFormatting>
  <conditionalFormatting sqref="R2">
    <cfRule type="containsText" dxfId="1555" priority="39" operator="containsText" text="For lite">
      <formula>NOT(ISERROR(SEARCH("For lite",R2)))</formula>
    </cfRule>
    <cfRule type="containsText" dxfId="1554" priority="42" operator="containsText" text="God">
      <formula>NOT(ISERROR(SEARCH("God",R2)))</formula>
    </cfRule>
    <cfRule type="containsText" dxfId="1553" priority="41" operator="containsText" text="Tilstrekkelig">
      <formula>NOT(ISERROR(SEARCH("Tilstrekkelig",R2)))</formula>
    </cfRule>
    <cfRule type="containsText" dxfId="1552" priority="40" operator="containsText" text="Mangelfull">
      <formula>NOT(ISERROR(SEARCH("Mangelfull",R2)))</formula>
    </cfRule>
  </conditionalFormatting>
  <conditionalFormatting sqref="U2:AC2">
    <cfRule type="containsText" dxfId="1551" priority="37" operator="containsText" text="EG0">
      <formula>NOT(ISERROR(SEARCH("EG0",U2)))</formula>
    </cfRule>
    <cfRule type="containsText" dxfId="1550" priority="36" operator="containsText" text="EG1">
      <formula>NOT(ISERROR(SEARCH("EG1",U2)))</formula>
    </cfRule>
    <cfRule type="containsText" dxfId="1549" priority="34" operator="containsText" text="EG3">
      <formula>NOT(ISERROR(SEARCH("EG3",U2)))</formula>
    </cfRule>
    <cfRule type="containsText" dxfId="1548" priority="35" operator="containsText" text="EG2">
      <formula>NOT(ISERROR(SEARCH("EG2",U2)))</formula>
    </cfRule>
  </conditionalFormatting>
  <conditionalFormatting sqref="AD2:CB2">
    <cfRule type="containsText" dxfId="1547" priority="10" operator="containsText" text="TG0">
      <formula>NOT(ISERROR(SEARCH("TG0",AD2)))</formula>
    </cfRule>
    <cfRule type="containsText" dxfId="1546" priority="9" operator="containsText" text="TG1">
      <formula>NOT(ISERROR(SEARCH("TG1",AD2)))</formula>
    </cfRule>
    <cfRule type="containsText" dxfId="1545" priority="8" operator="containsText" text="TG2">
      <formula>NOT(ISERROR(SEARCH("TG2",AD2)))</formula>
    </cfRule>
    <cfRule type="containsText" dxfId="1544" priority="7" operator="containsText" text="TG3">
      <formula>NOT(ISERROR(SEARCH("TG3",AD2)))</formula>
    </cfRule>
  </conditionalFormatting>
  <conditionalFormatting sqref="BX2:CB2">
    <cfRule type="containsText" dxfId="1543" priority="5" operator="containsText" text="ja">
      <formula>NOT(ISERROR(SEARCH("ja",BX2)))</formula>
    </cfRule>
    <cfRule type="containsText" dxfId="1542" priority="6" operator="containsText" text="Ja">
      <formula>NOT(ISERROR(SEARCH("Ja",BX2)))</formula>
    </cfRule>
  </conditionalFormatting>
  <hyperlinks>
    <hyperlink ref="C14" r:id="rId1" xr:uid="{4A544580-8E88-4A4D-A316-C5B21A8418D1}"/>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B05399C5-992C-401A-9371-3660424E56CF}">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9BF18424-057D-4761-B270-2A203CA449A1}">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E22CAAF4-B7E4-4C43-A998-91EA1AC816B2}">
          <x14:formula1>
            <xm:f>Evalueringsmatrise_grunnlag!$A$9:$A$13</xm:f>
          </x14:formula1>
          <xm:sqref>B33:B41</xm:sqref>
        </x14:dataValidation>
        <x14:dataValidation type="list" allowBlank="1" showInputMessage="1" showErrorMessage="1" xr:uid="{3386139E-B047-46FD-A6F6-021990E73B65}">
          <x14:formula1>
            <xm:f>Evalueringsmatrise_grunnlag!$A$27:$A$28</xm:f>
          </x14:formula1>
          <xm:sqref>B24 B68 B76</xm:sqref>
        </x14:dataValidation>
        <x14:dataValidation type="list" allowBlank="1" showInputMessage="1" showErrorMessage="1" xr:uid="{1AB26B8A-4935-4893-AB88-DD69CDEAE965}">
          <x14:formula1>
            <xm:f>Evalueringsmatrise_grunnlag!$A$2:$A$6</xm:f>
          </x14:formula1>
          <xm:sqref>B43:B67 B69:B75 B77:B90</xm:sqref>
        </x14:dataValidation>
        <x14:dataValidation type="list" allowBlank="1" showInputMessage="1" showErrorMessage="1" xr:uid="{3496DF03-A149-41B7-B7B6-D65904357F40}">
          <x14:formula1>
            <xm:f>Evalueringsmatrise_grunnlag!$A$21:$A$24</xm:f>
          </x14:formula1>
          <xm:sqref>B29</xm:sqref>
        </x14:dataValidation>
        <x14:dataValidation type="list" allowBlank="1" showInputMessage="1" showErrorMessage="1" xr:uid="{1E96189E-0983-4400-BA88-C1AA2FC586BE}">
          <x14:formula1>
            <xm:f>Evalueringsmatrise_grunnlag!$E$13:$E$17</xm:f>
          </x14:formula1>
          <xm:sqref>B22</xm:sqref>
        </x14:dataValidation>
        <x14:dataValidation type="list" allowBlank="1" showInputMessage="1" showErrorMessage="1" xr:uid="{87AE5D3B-FED5-4B5A-8CB6-CBD7DDF38338}">
          <x14:formula1>
            <xm:f>Evalueringsmatrise_grunnlag!$E$2:$E$4</xm:f>
          </x14:formula1>
          <xm:sqref>B31</xm:sqref>
        </x14:dataValidation>
        <x14:dataValidation type="list" allowBlank="1" showInputMessage="1" showErrorMessage="1" xr:uid="{B0686438-5574-425C-95E2-9F2EC0682AC9}">
          <x14:formula1>
            <xm:f>Evalueringsmatrise_grunnlag!$E$7:$E$10</xm:f>
          </x14:formula1>
          <xm:sqref>B23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6F41-B2EA-4D80-99A0-6FC1A30F0898}">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56.285156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Langenes skole</v>
      </c>
      <c r="B2" s="65" t="str">
        <f>$B$12</f>
        <v>1.-7. trinn</v>
      </c>
      <c r="C2" s="22">
        <f>$B$13</f>
        <v>227</v>
      </c>
      <c r="D2" s="22">
        <f>$B$14</f>
        <v>0</v>
      </c>
      <c r="E2" s="22">
        <f>$B$15</f>
        <v>4350</v>
      </c>
      <c r="F2" s="66">
        <f>$B$16</f>
        <v>12380</v>
      </c>
      <c r="G2" s="66">
        <f>$B$17</f>
        <v>12354</v>
      </c>
      <c r="H2" s="66">
        <f>$B$18</f>
        <v>9034</v>
      </c>
      <c r="I2" s="66">
        <f>$B$19</f>
        <v>3320</v>
      </c>
      <c r="J2" s="66">
        <f>$B$20</f>
        <v>1976</v>
      </c>
      <c r="K2" s="22">
        <f>$B$21</f>
        <v>1992</v>
      </c>
      <c r="L2" s="32" t="str">
        <f>$B$22</f>
        <v>Nei</v>
      </c>
      <c r="M2" s="32" t="str">
        <f>$B$23</f>
        <v>B</v>
      </c>
      <c r="N2" s="32" t="str">
        <f>$B$24</f>
        <v>Nei</v>
      </c>
      <c r="O2" s="33">
        <f>$B$26</f>
        <v>334.8</v>
      </c>
      <c r="P2" s="32">
        <f>$B$27</f>
        <v>372</v>
      </c>
      <c r="Q2" s="21">
        <f>$B$28</f>
        <v>0.61021505376344087</v>
      </c>
      <c r="R2" s="61" t="str">
        <f>$B$29</f>
        <v>God</v>
      </c>
      <c r="S2" s="22">
        <f>$B$30</f>
        <v>54.422907488986787</v>
      </c>
      <c r="T2" s="32" t="str">
        <f>$B$31</f>
        <v>→</v>
      </c>
      <c r="U2" s="17" t="str">
        <f>$B$33</f>
        <v>EG0</v>
      </c>
      <c r="V2" s="17" t="str">
        <f>$B$34</f>
        <v>EG0</v>
      </c>
      <c r="W2" s="17" t="str">
        <f>$B$35</f>
        <v>EG0</v>
      </c>
      <c r="X2" s="17" t="str">
        <f>$B$36</f>
        <v>EG1</v>
      </c>
      <c r="Y2" s="17" t="str">
        <f>$B$37</f>
        <v>EG1</v>
      </c>
      <c r="Z2" s="17" t="str">
        <f>$B$38</f>
        <v>EG0</v>
      </c>
      <c r="AA2" s="17" t="str">
        <f>$B$39</f>
        <v>EG1</v>
      </c>
      <c r="AB2" s="17" t="str">
        <f>$B$40</f>
        <v>EG2</v>
      </c>
      <c r="AC2" s="17" t="str">
        <f>$B$41</f>
        <v>EG1</v>
      </c>
      <c r="AD2" s="17" t="str">
        <f>$B$43</f>
        <v>TG2</v>
      </c>
      <c r="AE2" s="17" t="str">
        <f>$B$44</f>
        <v>TG0</v>
      </c>
      <c r="AF2" s="17" t="str">
        <f>$B$45</f>
        <v>TG1</v>
      </c>
      <c r="AG2" s="17" t="str">
        <f>$B$46</f>
        <v>TG3</v>
      </c>
      <c r="AH2" s="17" t="str">
        <f>$B$47</f>
        <v>TG3</v>
      </c>
      <c r="AI2" s="17" t="str">
        <f>$B$48</f>
        <v>TG2</v>
      </c>
      <c r="AJ2" s="17" t="str">
        <f>$B$49</f>
        <v>TG3</v>
      </c>
      <c r="AK2" s="17" t="str">
        <f>$B$50</f>
        <v>TG2</v>
      </c>
      <c r="AL2" s="17" t="str">
        <f>$B$51</f>
        <v>TG2</v>
      </c>
      <c r="AM2" s="17" t="str">
        <f>$B$52</f>
        <v>TG2</v>
      </c>
      <c r="AN2" s="17" t="str">
        <f>$B$53</f>
        <v>TG2</v>
      </c>
      <c r="AO2" s="17" t="str">
        <f>$B$54</f>
        <v>-</v>
      </c>
      <c r="AP2" s="17" t="str">
        <f>$B$55</f>
        <v>TG2</v>
      </c>
      <c r="AQ2" s="17" t="str">
        <f>$B$56</f>
        <v>TG2</v>
      </c>
      <c r="AR2" s="17" t="str">
        <f>$B$57</f>
        <v>TG2</v>
      </c>
      <c r="AS2" s="17" t="str">
        <f>$B$58</f>
        <v>TG2</v>
      </c>
      <c r="AT2" s="17" t="str">
        <f>$B$59</f>
        <v>TG1</v>
      </c>
      <c r="AU2" s="17" t="str">
        <f>$B$60</f>
        <v>TG2</v>
      </c>
      <c r="AV2" s="17" t="str">
        <f>$B$61</f>
        <v>TG2</v>
      </c>
      <c r="AW2" s="17" t="str">
        <f>$B$62</f>
        <v>TG2</v>
      </c>
      <c r="AX2" s="17" t="str">
        <f>$B$63</f>
        <v>TG2</v>
      </c>
      <c r="AY2" s="17" t="str">
        <f>$B$64</f>
        <v>TG1</v>
      </c>
      <c r="AZ2" s="17" t="str">
        <f>$B$65</f>
        <v>TG1</v>
      </c>
      <c r="BA2" s="17" t="str">
        <f>$B$66</f>
        <v>-</v>
      </c>
      <c r="BB2" s="17" t="str">
        <f>$B$67</f>
        <v>TG2</v>
      </c>
      <c r="BC2" s="17" t="str">
        <f>$B$69</f>
        <v>TG1</v>
      </c>
      <c r="BD2" s="17" t="str">
        <f>$B$70</f>
        <v>TG1</v>
      </c>
      <c r="BE2" s="17" t="str">
        <f>$B$71</f>
        <v>TG1</v>
      </c>
      <c r="BF2" s="17" t="str">
        <f>$B$72</f>
        <v>TG1</v>
      </c>
      <c r="BG2" s="17" t="str">
        <f>$B$73</f>
        <v>TG1</v>
      </c>
      <c r="BH2" s="17" t="str">
        <f>$B$74</f>
        <v>TG1</v>
      </c>
      <c r="BI2" s="17" t="str">
        <f>$B$75</f>
        <v>TG2</v>
      </c>
      <c r="BJ2" s="17" t="str">
        <f>$B$77</f>
        <v>TG2</v>
      </c>
      <c r="BK2" s="17" t="str">
        <f>$B$78</f>
        <v>-</v>
      </c>
      <c r="BL2" s="17" t="str">
        <f>$B$79</f>
        <v>TG3</v>
      </c>
      <c r="BM2" s="17" t="str">
        <f>$B$80</f>
        <v>TG2</v>
      </c>
      <c r="BN2" s="17" t="str">
        <f>$B$81</f>
        <v>TG3</v>
      </c>
      <c r="BO2" s="17" t="str">
        <f>$B$82</f>
        <v>TG3</v>
      </c>
      <c r="BP2" s="17" t="str">
        <f>$B$83</f>
        <v>TG2</v>
      </c>
      <c r="BQ2" s="17" t="str">
        <f>$B$84</f>
        <v>TG2</v>
      </c>
      <c r="BR2" s="17" t="str">
        <f>$B$85</f>
        <v>TG2</v>
      </c>
      <c r="BS2" s="17" t="str">
        <f>$B$86</f>
        <v>TG2</v>
      </c>
      <c r="BT2" s="17" t="str">
        <f>$B$87</f>
        <v>TG3</v>
      </c>
      <c r="BU2" s="17" t="str">
        <f>$B$88</f>
        <v>TG3</v>
      </c>
      <c r="BV2" s="17" t="str">
        <f>$B$89</f>
        <v>TG3</v>
      </c>
      <c r="BW2" s="17" t="str">
        <f>$B$90</f>
        <v>TG1</v>
      </c>
      <c r="BX2" s="17" t="e">
        <f>#REF!</f>
        <v>#REF!</v>
      </c>
      <c r="BY2" s="17" t="e">
        <f>#REF!</f>
        <v>#REF!</v>
      </c>
      <c r="BZ2" s="17" t="e">
        <f>#REF!</f>
        <v>#REF!</v>
      </c>
      <c r="CA2" s="17" t="e">
        <f>#REF!</f>
        <v>#REF!</v>
      </c>
      <c r="CB2" s="17" t="e">
        <f>#REF!</f>
        <v>#REF!</v>
      </c>
      <c r="CC2" s="97">
        <f>E48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533</v>
      </c>
      <c r="B11" s="9" t="s">
        <v>303</v>
      </c>
      <c r="C11" s="9" t="s">
        <v>304</v>
      </c>
      <c r="AW11" s="1"/>
      <c r="AX11" s="1"/>
    </row>
    <row r="12" spans="1:81" ht="15.75" x14ac:dyDescent="0.25">
      <c r="A12" s="51" t="s">
        <v>247</v>
      </c>
      <c r="B12" s="34" t="s">
        <v>332</v>
      </c>
      <c r="C12" s="51"/>
      <c r="D12" s="18"/>
      <c r="E12" s="10"/>
      <c r="F12" s="10"/>
      <c r="G12" s="10"/>
      <c r="H12" s="10"/>
      <c r="I12" s="10"/>
      <c r="J12" s="10"/>
      <c r="K12" s="10"/>
      <c r="L12" s="10"/>
      <c r="M12" s="10"/>
      <c r="N12" s="10"/>
      <c r="O12" s="10"/>
      <c r="P12" s="10"/>
      <c r="Q12" s="10"/>
      <c r="R12" s="10"/>
      <c r="S12" s="10"/>
      <c r="T12" s="10"/>
      <c r="U12" s="10"/>
      <c r="V12" s="10"/>
      <c r="W12" s="10"/>
      <c r="X12" s="10"/>
      <c r="Y12" s="10"/>
      <c r="Z12" s="10"/>
      <c r="AA12" s="10"/>
      <c r="BD12" s="10"/>
      <c r="BE12" s="10"/>
    </row>
    <row r="13" spans="1:81" ht="15.75" x14ac:dyDescent="0.25">
      <c r="A13" s="51" t="s">
        <v>248</v>
      </c>
      <c r="B13" s="19">
        <v>227</v>
      </c>
      <c r="C13" s="51"/>
      <c r="D13" s="18"/>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81" ht="15.75" x14ac:dyDescent="0.25">
      <c r="A14" s="51" t="s">
        <v>249</v>
      </c>
      <c r="B14" s="28"/>
      <c r="C14" s="71" t="s">
        <v>410</v>
      </c>
      <c r="D14" s="18"/>
      <c r="E14" s="10"/>
      <c r="F14" s="10"/>
      <c r="G14" s="10"/>
      <c r="H14" s="10"/>
      <c r="I14" s="10"/>
      <c r="J14" s="10"/>
      <c r="K14" s="10"/>
      <c r="L14" s="10"/>
      <c r="M14" s="10"/>
      <c r="N14" s="10"/>
      <c r="O14" s="10"/>
      <c r="R14" s="10"/>
    </row>
    <row r="15" spans="1:81" ht="15" x14ac:dyDescent="0.2">
      <c r="A15" s="51" t="s">
        <v>250</v>
      </c>
      <c r="B15" s="17">
        <v>4350</v>
      </c>
      <c r="C15" s="51"/>
      <c r="D15" s="18"/>
      <c r="F15" s="1"/>
      <c r="G15" s="1"/>
    </row>
    <row r="16" spans="1:81" ht="15" x14ac:dyDescent="0.2">
      <c r="A16" s="51" t="s">
        <v>251</v>
      </c>
      <c r="B16" s="17">
        <v>12380</v>
      </c>
      <c r="C16" s="51"/>
      <c r="D16" s="18"/>
      <c r="F16" s="1"/>
      <c r="G16" s="1"/>
    </row>
    <row r="17" spans="1:18" ht="15" x14ac:dyDescent="0.2">
      <c r="A17" s="51" t="s">
        <v>252</v>
      </c>
      <c r="B17" s="63">
        <f>$B$18+$B$19</f>
        <v>12354</v>
      </c>
      <c r="C17" s="51"/>
      <c r="D17" s="18"/>
      <c r="F17" s="1"/>
      <c r="G17" s="1"/>
    </row>
    <row r="18" spans="1:18" ht="15" hidden="1" outlineLevel="2" x14ac:dyDescent="0.2">
      <c r="A18" s="49" t="s">
        <v>253</v>
      </c>
      <c r="B18" s="17">
        <v>9034</v>
      </c>
      <c r="C18" s="52"/>
      <c r="D18" s="18"/>
      <c r="F18" s="1"/>
      <c r="G18" s="1"/>
    </row>
    <row r="19" spans="1:18" ht="15" hidden="1" outlineLevel="2" x14ac:dyDescent="0.2">
      <c r="A19" s="49" t="s">
        <v>254</v>
      </c>
      <c r="B19" s="17">
        <v>3320</v>
      </c>
      <c r="C19" s="52" t="s">
        <v>534</v>
      </c>
      <c r="D19" s="18"/>
      <c r="F19" s="1"/>
      <c r="G19" s="1"/>
    </row>
    <row r="20" spans="1:18" ht="30" collapsed="1" x14ac:dyDescent="0.2">
      <c r="A20" s="51" t="s">
        <v>255</v>
      </c>
      <c r="B20" s="17">
        <v>1976</v>
      </c>
      <c r="C20" s="51" t="s">
        <v>535</v>
      </c>
      <c r="D20" s="18"/>
      <c r="F20" s="1"/>
      <c r="G20" s="1"/>
    </row>
    <row r="21" spans="1:18" ht="15" x14ac:dyDescent="0.2">
      <c r="A21" s="51" t="s">
        <v>256</v>
      </c>
      <c r="B21" s="17">
        <v>1992</v>
      </c>
      <c r="C21" s="51"/>
      <c r="D21" s="18"/>
      <c r="F21" s="1"/>
      <c r="G21" s="1"/>
    </row>
    <row r="22" spans="1:18" ht="15" x14ac:dyDescent="0.2">
      <c r="A22" s="51" t="s">
        <v>257</v>
      </c>
      <c r="B22" s="17" t="s">
        <v>30</v>
      </c>
      <c r="C22" s="51"/>
      <c r="D22" s="18"/>
      <c r="F22" s="1"/>
      <c r="G22" s="1"/>
    </row>
    <row r="23" spans="1:18" ht="32.1" customHeight="1" x14ac:dyDescent="0.2">
      <c r="A23" s="51" t="s">
        <v>258</v>
      </c>
      <c r="B23" s="17" t="s">
        <v>18</v>
      </c>
      <c r="C23" s="51" t="str">
        <f>IF(Langenes!B23=Evalueringsmatrise_grunnlag!E7,"Vedlikehold og utskifting ved A-bygg er allerede finansiert ifm. vedlikeholdsstrategien og midler er allokert hos Eiendom."," ")</f>
        <v xml:space="preserve"> </v>
      </c>
      <c r="D23" s="18"/>
      <c r="F23" s="1"/>
      <c r="G23" s="1"/>
    </row>
    <row r="24" spans="1:18" ht="15" x14ac:dyDescent="0.2">
      <c r="A24" s="51" t="s">
        <v>259</v>
      </c>
      <c r="B24" s="17" t="s">
        <v>30</v>
      </c>
      <c r="C24" s="51"/>
      <c r="D24" s="18"/>
      <c r="F24" s="1"/>
      <c r="G24" s="1"/>
    </row>
    <row r="25" spans="1:18" ht="27" customHeight="1" x14ac:dyDescent="0.25">
      <c r="A25" s="62" t="s">
        <v>309</v>
      </c>
      <c r="B25" s="38"/>
      <c r="C25" s="39"/>
      <c r="F25" s="1"/>
      <c r="G25" s="1"/>
    </row>
    <row r="26" spans="1:18" ht="30" hidden="1" outlineLevel="2" x14ac:dyDescent="0.25">
      <c r="A26" s="49" t="s">
        <v>310</v>
      </c>
      <c r="B26" s="22">
        <f>B27*0.9</f>
        <v>334.8</v>
      </c>
      <c r="C26" s="52"/>
      <c r="D26" s="18"/>
      <c r="E26" s="10"/>
      <c r="F26" s="10"/>
      <c r="G26" s="10"/>
      <c r="H26" s="10"/>
      <c r="I26" s="10"/>
      <c r="J26" s="10"/>
      <c r="K26" s="10"/>
      <c r="L26" s="10"/>
      <c r="M26" s="10"/>
      <c r="N26" s="10"/>
      <c r="O26" s="10"/>
      <c r="R26" s="10"/>
    </row>
    <row r="27" spans="1:18" ht="30" hidden="1" outlineLevel="2" x14ac:dyDescent="0.25">
      <c r="A27" s="49" t="s">
        <v>311</v>
      </c>
      <c r="B27" s="19">
        <v>372</v>
      </c>
      <c r="C27" s="52"/>
      <c r="D27" s="18"/>
      <c r="E27" s="10"/>
      <c r="F27" s="10"/>
      <c r="G27" s="10"/>
      <c r="H27" s="10"/>
      <c r="I27" s="10"/>
      <c r="J27" s="10"/>
      <c r="K27" s="10"/>
      <c r="L27" s="10"/>
      <c r="M27" s="10"/>
      <c r="N27" s="10"/>
      <c r="O27" s="10"/>
      <c r="R27" s="10"/>
    </row>
    <row r="28" spans="1:18" ht="15" collapsed="1" x14ac:dyDescent="0.25">
      <c r="A28" s="50" t="s">
        <v>290</v>
      </c>
      <c r="B28" s="21">
        <f>B13/B27</f>
        <v>0.61021505376344087</v>
      </c>
      <c r="C28" s="51"/>
      <c r="D28" s="18"/>
      <c r="F28" s="1"/>
      <c r="G28" s="1"/>
    </row>
    <row r="29" spans="1:18" ht="15" x14ac:dyDescent="0.2">
      <c r="A29" s="50" t="s">
        <v>263</v>
      </c>
      <c r="B29" s="67" t="s">
        <v>39</v>
      </c>
      <c r="C29" s="51"/>
      <c r="D29" s="18"/>
      <c r="F29" s="1"/>
      <c r="G29" s="1"/>
    </row>
    <row r="30" spans="1:18" ht="30" hidden="1" outlineLevel="2" x14ac:dyDescent="0.25">
      <c r="A30" s="49" t="s">
        <v>264</v>
      </c>
      <c r="B30" s="22">
        <f>$B$17/$B$13</f>
        <v>54.422907488986787</v>
      </c>
      <c r="C30" s="52"/>
      <c r="D30" s="18"/>
      <c r="E30" s="10"/>
      <c r="F30" s="10"/>
      <c r="G30" s="10"/>
      <c r="H30" s="10"/>
      <c r="I30" s="10"/>
      <c r="J30" s="10"/>
      <c r="K30" s="10"/>
      <c r="L30" s="10"/>
      <c r="M30" s="10"/>
      <c r="N30" s="10"/>
      <c r="O30" s="10"/>
      <c r="R30" s="10"/>
    </row>
    <row r="31" spans="1:18" ht="15" collapsed="1" x14ac:dyDescent="0.2">
      <c r="A31" s="50" t="s">
        <v>291</v>
      </c>
      <c r="B31" s="30" t="s">
        <v>7</v>
      </c>
      <c r="C31" s="51" t="s">
        <v>341</v>
      </c>
      <c r="D31" s="18"/>
      <c r="F31" s="1"/>
      <c r="G31" s="1"/>
    </row>
    <row r="32" spans="1:18" ht="27" customHeight="1" x14ac:dyDescent="0.25">
      <c r="A32" s="62" t="s">
        <v>313</v>
      </c>
      <c r="B32" s="38" t="s">
        <v>313</v>
      </c>
      <c r="C32" s="39" t="s">
        <v>313</v>
      </c>
      <c r="F32" s="1"/>
      <c r="G32" s="1"/>
    </row>
    <row r="33" spans="1:7" ht="15.75" hidden="1" outlineLevel="1" x14ac:dyDescent="0.2">
      <c r="A33" s="50" t="s">
        <v>51</v>
      </c>
      <c r="B33" s="53" t="s">
        <v>20</v>
      </c>
      <c r="C33" s="51"/>
      <c r="D33" s="18"/>
      <c r="F33" s="1"/>
      <c r="G33" s="1"/>
    </row>
    <row r="34" spans="1:7" ht="15" hidden="1" outlineLevel="2" x14ac:dyDescent="0.2">
      <c r="A34" s="49" t="s">
        <v>56</v>
      </c>
      <c r="B34" s="17" t="s">
        <v>20</v>
      </c>
      <c r="C34" s="52"/>
      <c r="D34" s="18"/>
      <c r="F34" s="1"/>
      <c r="G34" s="1"/>
    </row>
    <row r="35" spans="1:7" ht="30" hidden="1" outlineLevel="2" x14ac:dyDescent="0.2">
      <c r="A35" s="49" t="s">
        <v>268</v>
      </c>
      <c r="B35" s="17" t="s">
        <v>20</v>
      </c>
      <c r="C35" s="52"/>
      <c r="D35" s="18"/>
      <c r="F35" s="1"/>
      <c r="G35" s="1"/>
    </row>
    <row r="36" spans="1:7" ht="29.45" hidden="1" customHeight="1" outlineLevel="2" x14ac:dyDescent="0.2">
      <c r="A36" s="49" t="s">
        <v>269</v>
      </c>
      <c r="B36" s="17" t="s">
        <v>23</v>
      </c>
      <c r="C36" s="52"/>
      <c r="D36" s="18"/>
      <c r="F36" s="1"/>
      <c r="G36" s="1"/>
    </row>
    <row r="37" spans="1:7" ht="15.75" hidden="1" outlineLevel="1" x14ac:dyDescent="0.2">
      <c r="A37" s="50" t="s">
        <v>71</v>
      </c>
      <c r="B37" s="53" t="s">
        <v>23</v>
      </c>
      <c r="C37" s="51" t="s">
        <v>536</v>
      </c>
      <c r="D37" s="18"/>
      <c r="F37" s="1"/>
      <c r="G37" s="1"/>
    </row>
    <row r="38" spans="1:7" ht="27.95" hidden="1" customHeight="1" outlineLevel="2" x14ac:dyDescent="0.2">
      <c r="A38" s="49" t="s">
        <v>74</v>
      </c>
      <c r="B38" s="17" t="s">
        <v>20</v>
      </c>
      <c r="C38" s="52"/>
      <c r="D38" s="18"/>
      <c r="F38" s="1"/>
      <c r="G38" s="1"/>
    </row>
    <row r="39" spans="1:7" ht="15" hidden="1" outlineLevel="2" x14ac:dyDescent="0.2">
      <c r="A39" s="49" t="s">
        <v>79</v>
      </c>
      <c r="B39" s="17" t="s">
        <v>23</v>
      </c>
      <c r="C39" s="52"/>
      <c r="D39" s="18"/>
      <c r="F39" s="1"/>
      <c r="G39" s="1"/>
    </row>
    <row r="40" spans="1:7" ht="15.75" hidden="1" outlineLevel="1" x14ac:dyDescent="0.2">
      <c r="A40" s="50" t="s">
        <v>84</v>
      </c>
      <c r="B40" s="53" t="s">
        <v>25</v>
      </c>
      <c r="C40" s="51"/>
      <c r="D40" s="18"/>
      <c r="F40" s="1"/>
      <c r="G40" s="1"/>
    </row>
    <row r="41" spans="1:7" ht="18.75" collapsed="1" x14ac:dyDescent="0.2">
      <c r="A41" s="50" t="s">
        <v>272</v>
      </c>
      <c r="B41" s="54" t="s">
        <v>23</v>
      </c>
      <c r="C41" s="51" t="s">
        <v>335</v>
      </c>
      <c r="D41" s="18"/>
      <c r="F41" s="1"/>
      <c r="G41" s="1"/>
    </row>
    <row r="42" spans="1:7" ht="27" customHeight="1" x14ac:dyDescent="0.25">
      <c r="A42" s="62" t="s">
        <v>94</v>
      </c>
      <c r="B42" s="38"/>
      <c r="C42" s="39"/>
      <c r="F42" s="1"/>
      <c r="G42" s="1"/>
    </row>
    <row r="43" spans="1:7" ht="15.75" hidden="1" outlineLevel="1" x14ac:dyDescent="0.2">
      <c r="A43" s="50" t="s">
        <v>95</v>
      </c>
      <c r="B43" s="53" t="s">
        <v>11</v>
      </c>
      <c r="C43" s="51" t="s">
        <v>358</v>
      </c>
      <c r="F43" s="1"/>
      <c r="G43" s="1"/>
    </row>
    <row r="44" spans="1:7" ht="15" hidden="1" outlineLevel="2" x14ac:dyDescent="0.2">
      <c r="A44" s="49" t="s">
        <v>100</v>
      </c>
      <c r="B44" s="17" t="s">
        <v>5</v>
      </c>
      <c r="C44" s="52"/>
      <c r="F44" s="1"/>
      <c r="G44" s="1"/>
    </row>
    <row r="45" spans="1:7" ht="15" hidden="1" outlineLevel="2" x14ac:dyDescent="0.2">
      <c r="A45" s="49" t="s">
        <v>105</v>
      </c>
      <c r="B45" s="17" t="s">
        <v>8</v>
      </c>
      <c r="C45" s="52"/>
      <c r="F45" s="1"/>
      <c r="G45" s="1"/>
    </row>
    <row r="46" spans="1:7" ht="30" hidden="1" outlineLevel="2" x14ac:dyDescent="0.2">
      <c r="A46" s="49" t="s">
        <v>110</v>
      </c>
      <c r="B46" s="17" t="s">
        <v>13</v>
      </c>
      <c r="C46" s="52" t="s">
        <v>537</v>
      </c>
      <c r="F46" s="1"/>
      <c r="G46" s="1"/>
    </row>
    <row r="47" spans="1:7" ht="30" hidden="1" outlineLevel="2" x14ac:dyDescent="0.2">
      <c r="A47" s="49" t="s">
        <v>115</v>
      </c>
      <c r="B47" s="17" t="s">
        <v>13</v>
      </c>
      <c r="C47" s="52" t="s">
        <v>537</v>
      </c>
      <c r="F47" s="1"/>
      <c r="G47" s="1"/>
    </row>
    <row r="48" spans="1:7" ht="15" hidden="1" outlineLevel="2" x14ac:dyDescent="0.2">
      <c r="A48" s="49" t="s">
        <v>116</v>
      </c>
      <c r="B48" s="17" t="s">
        <v>11</v>
      </c>
      <c r="C48" s="52"/>
      <c r="F48" s="1"/>
      <c r="G48" s="1"/>
    </row>
    <row r="49" spans="1:7" ht="15" hidden="1" outlineLevel="2" x14ac:dyDescent="0.2">
      <c r="A49" s="49" t="s">
        <v>117</v>
      </c>
      <c r="B49" s="17" t="s">
        <v>13</v>
      </c>
      <c r="C49" s="52" t="s">
        <v>538</v>
      </c>
      <c r="F49" s="1"/>
      <c r="G49" s="1"/>
    </row>
    <row r="50" spans="1:7" ht="15" hidden="1" outlineLevel="2" x14ac:dyDescent="0.2">
      <c r="A50" s="49" t="s">
        <v>122</v>
      </c>
      <c r="B50" s="17" t="s">
        <v>11</v>
      </c>
      <c r="C50" s="52"/>
      <c r="D50" s="18"/>
      <c r="F50" s="1"/>
      <c r="G50" s="1"/>
    </row>
    <row r="51" spans="1:7" ht="15" hidden="1" outlineLevel="2" x14ac:dyDescent="0.2">
      <c r="A51" s="49" t="s">
        <v>127</v>
      </c>
      <c r="B51" s="17" t="s">
        <v>11</v>
      </c>
      <c r="C51" s="52"/>
      <c r="D51" s="18"/>
      <c r="F51" s="1"/>
      <c r="G51" s="1"/>
    </row>
    <row r="52" spans="1:7" ht="15.75" hidden="1" outlineLevel="1" x14ac:dyDescent="0.2">
      <c r="A52" s="50" t="s">
        <v>273</v>
      </c>
      <c r="B52" s="53" t="s">
        <v>11</v>
      </c>
      <c r="C52" s="51"/>
      <c r="D52" s="18"/>
      <c r="F52" s="1"/>
      <c r="G52" s="1"/>
    </row>
    <row r="53" spans="1:7" ht="15" hidden="1" outlineLevel="2" x14ac:dyDescent="0.2">
      <c r="A53" s="49" t="s">
        <v>132</v>
      </c>
      <c r="B53" s="17" t="s">
        <v>11</v>
      </c>
      <c r="C53" s="52"/>
      <c r="D53" s="18"/>
      <c r="F53" s="1"/>
      <c r="G53" s="1"/>
    </row>
    <row r="54" spans="1:7" ht="15" hidden="1" outlineLevel="2" x14ac:dyDescent="0.2">
      <c r="A54" s="49" t="s">
        <v>137</v>
      </c>
      <c r="B54" s="17" t="s">
        <v>2</v>
      </c>
      <c r="C54" s="52"/>
      <c r="D54" s="18"/>
      <c r="F54" s="1"/>
      <c r="G54" s="1"/>
    </row>
    <row r="55" spans="1:7" ht="15" hidden="1" outlineLevel="2" x14ac:dyDescent="0.2">
      <c r="A55" s="49" t="s">
        <v>142</v>
      </c>
      <c r="B55" s="17" t="s">
        <v>11</v>
      </c>
      <c r="C55" s="52"/>
      <c r="D55" s="18"/>
      <c r="F55" s="1"/>
      <c r="G55" s="1"/>
    </row>
    <row r="56" spans="1:7" ht="15" hidden="1" outlineLevel="2" x14ac:dyDescent="0.2">
      <c r="A56" s="49" t="s">
        <v>274</v>
      </c>
      <c r="B56" s="17" t="s">
        <v>11</v>
      </c>
      <c r="C56" s="52"/>
      <c r="D56" s="18"/>
      <c r="F56" s="1"/>
      <c r="G56" s="1"/>
    </row>
    <row r="57" spans="1:7" ht="15.75" hidden="1" outlineLevel="1" x14ac:dyDescent="0.2">
      <c r="A57" s="50" t="s">
        <v>275</v>
      </c>
      <c r="B57" s="53" t="s">
        <v>11</v>
      </c>
      <c r="C57" s="51"/>
      <c r="D57" s="18"/>
      <c r="F57" s="1"/>
      <c r="G57" s="1"/>
    </row>
    <row r="58" spans="1:7" ht="15" hidden="1" outlineLevel="2" x14ac:dyDescent="0.2">
      <c r="A58" s="49" t="s">
        <v>276</v>
      </c>
      <c r="B58" s="17" t="s">
        <v>11</v>
      </c>
      <c r="C58" s="52"/>
      <c r="D58" s="18"/>
      <c r="F58" s="1"/>
      <c r="G58" s="1"/>
    </row>
    <row r="59" spans="1:7" ht="15" hidden="1" outlineLevel="2" x14ac:dyDescent="0.2">
      <c r="A59" s="49" t="s">
        <v>158</v>
      </c>
      <c r="B59" s="17" t="s">
        <v>8</v>
      </c>
      <c r="C59" s="52"/>
      <c r="D59" s="18"/>
      <c r="F59" s="1"/>
      <c r="G59" s="1"/>
    </row>
    <row r="60" spans="1:7" ht="15" hidden="1" outlineLevel="2" x14ac:dyDescent="0.2">
      <c r="A60" s="49" t="s">
        <v>163</v>
      </c>
      <c r="B60" s="17" t="s">
        <v>11</v>
      </c>
      <c r="C60" s="52"/>
      <c r="D60" s="18"/>
      <c r="F60" s="1"/>
      <c r="G60" s="1"/>
    </row>
    <row r="61" spans="1:7" ht="15" hidden="1" outlineLevel="2" x14ac:dyDescent="0.2">
      <c r="A61" s="49" t="s">
        <v>277</v>
      </c>
      <c r="B61" s="17" t="s">
        <v>11</v>
      </c>
      <c r="C61" s="52"/>
      <c r="D61" s="18"/>
      <c r="F61" s="1"/>
      <c r="G61" s="1"/>
    </row>
    <row r="62" spans="1:7" ht="15" hidden="1" outlineLevel="2" x14ac:dyDescent="0.2">
      <c r="A62" s="49" t="s">
        <v>278</v>
      </c>
      <c r="B62" s="17" t="s">
        <v>11</v>
      </c>
      <c r="C62" s="52"/>
      <c r="D62" s="18"/>
      <c r="F62" s="1"/>
      <c r="G62" s="1"/>
    </row>
    <row r="63" spans="1:7" ht="15" hidden="1" outlineLevel="2" x14ac:dyDescent="0.2">
      <c r="A63" s="49" t="s">
        <v>172</v>
      </c>
      <c r="B63" s="17" t="s">
        <v>11</v>
      </c>
      <c r="C63" s="52"/>
      <c r="D63" s="18"/>
      <c r="F63" s="1"/>
      <c r="G63" s="1"/>
    </row>
    <row r="64" spans="1:7" ht="30" hidden="1" outlineLevel="1" x14ac:dyDescent="0.2">
      <c r="A64" s="50" t="s">
        <v>177</v>
      </c>
      <c r="B64" s="53" t="s">
        <v>8</v>
      </c>
      <c r="C64" s="51"/>
      <c r="D64" s="18"/>
      <c r="F64" s="1"/>
      <c r="G64" s="1"/>
    </row>
    <row r="65" spans="1:7" ht="15" hidden="1" outlineLevel="2" x14ac:dyDescent="0.2">
      <c r="A65" s="49" t="s">
        <v>178</v>
      </c>
      <c r="B65" s="17" t="s">
        <v>8</v>
      </c>
      <c r="C65" s="52"/>
      <c r="D65" s="18"/>
      <c r="F65" s="1"/>
      <c r="G65" s="1"/>
    </row>
    <row r="66" spans="1:7" ht="15.75" hidden="1" outlineLevel="1" x14ac:dyDescent="0.2">
      <c r="A66" s="50" t="s">
        <v>183</v>
      </c>
      <c r="B66" s="53" t="s">
        <v>2</v>
      </c>
      <c r="C66" s="51" t="s">
        <v>539</v>
      </c>
      <c r="D66" s="18"/>
      <c r="F66" s="1"/>
      <c r="G66" s="1"/>
    </row>
    <row r="67" spans="1:7" ht="18.75" collapsed="1" x14ac:dyDescent="0.2">
      <c r="A67" s="50" t="s">
        <v>293</v>
      </c>
      <c r="B67" s="54" t="s">
        <v>11</v>
      </c>
      <c r="C67" s="51" t="s">
        <v>358</v>
      </c>
      <c r="D67" s="18"/>
      <c r="F67" s="1"/>
      <c r="G67" s="1"/>
    </row>
    <row r="68" spans="1:7" ht="27" customHeight="1" x14ac:dyDescent="0.25">
      <c r="A68" s="62" t="s">
        <v>189</v>
      </c>
      <c r="B68" s="38"/>
      <c r="C68" s="39"/>
      <c r="F68" s="1"/>
      <c r="G68" s="1"/>
    </row>
    <row r="69" spans="1:7" ht="15.75" x14ac:dyDescent="0.2">
      <c r="A69" s="50" t="s">
        <v>280</v>
      </c>
      <c r="B69" s="53" t="s">
        <v>8</v>
      </c>
      <c r="C69" s="51"/>
      <c r="D69" s="18"/>
      <c r="F69" s="1"/>
      <c r="G69" s="1"/>
    </row>
    <row r="70" spans="1:7" ht="15" hidden="1" outlineLevel="2" x14ac:dyDescent="0.2">
      <c r="A70" s="49" t="s">
        <v>281</v>
      </c>
      <c r="B70" s="17" t="s">
        <v>8</v>
      </c>
      <c r="C70" s="52"/>
      <c r="D70" s="18"/>
      <c r="F70" s="1"/>
      <c r="G70" s="1"/>
    </row>
    <row r="71" spans="1:7" ht="15" hidden="1" outlineLevel="2" x14ac:dyDescent="0.2">
      <c r="A71" s="49" t="s">
        <v>200</v>
      </c>
      <c r="B71" s="17" t="s">
        <v>8</v>
      </c>
      <c r="C71" s="52"/>
      <c r="D71" s="18"/>
      <c r="F71" s="1"/>
      <c r="G71" s="1"/>
    </row>
    <row r="72" spans="1:7" ht="15.75" collapsed="1" x14ac:dyDescent="0.2">
      <c r="A72" s="50" t="s">
        <v>205</v>
      </c>
      <c r="B72" s="53" t="s">
        <v>8</v>
      </c>
      <c r="C72" s="51"/>
      <c r="D72" s="18"/>
      <c r="F72" s="1"/>
      <c r="G72" s="1"/>
    </row>
    <row r="73" spans="1:7" ht="15" hidden="1" outlineLevel="2" x14ac:dyDescent="0.2">
      <c r="A73" s="49" t="s">
        <v>206</v>
      </c>
      <c r="B73" s="17" t="s">
        <v>8</v>
      </c>
      <c r="C73" s="52"/>
      <c r="D73" s="18"/>
      <c r="F73" s="1"/>
      <c r="G73" s="1"/>
    </row>
    <row r="74" spans="1:7" ht="30" hidden="1" outlineLevel="2" x14ac:dyDescent="0.2">
      <c r="A74" s="49" t="s">
        <v>211</v>
      </c>
      <c r="B74" s="17" t="s">
        <v>8</v>
      </c>
      <c r="C74" s="52"/>
      <c r="D74" s="18"/>
      <c r="F74" s="1"/>
      <c r="G74" s="1"/>
    </row>
    <row r="75" spans="1:7" ht="15" hidden="1" outlineLevel="2" x14ac:dyDescent="0.2">
      <c r="A75" s="49" t="s">
        <v>282</v>
      </c>
      <c r="B75" s="17" t="s">
        <v>11</v>
      </c>
      <c r="C75" s="52"/>
      <c r="D75" s="18"/>
      <c r="F75" s="1"/>
      <c r="G75" s="1"/>
    </row>
    <row r="76" spans="1:7" ht="27" customHeight="1" collapsed="1" x14ac:dyDescent="0.25">
      <c r="A76" s="62" t="s">
        <v>319</v>
      </c>
      <c r="B76" s="38"/>
      <c r="C76" s="39"/>
      <c r="F76" s="1"/>
      <c r="G76" s="1"/>
    </row>
    <row r="77" spans="1:7" ht="30" x14ac:dyDescent="0.2">
      <c r="A77" s="50" t="s">
        <v>283</v>
      </c>
      <c r="B77" s="53" t="s">
        <v>11</v>
      </c>
      <c r="C77" s="51" t="s">
        <v>370</v>
      </c>
      <c r="D77" s="18"/>
      <c r="F77" s="1"/>
      <c r="G77" s="1"/>
    </row>
    <row r="78" spans="1:7" ht="15" hidden="1" outlineLevel="2" x14ac:dyDescent="0.2">
      <c r="A78" s="49" t="s">
        <v>223</v>
      </c>
      <c r="B78" s="17" t="s">
        <v>2</v>
      </c>
      <c r="C78" s="52" t="s">
        <v>540</v>
      </c>
      <c r="D78" s="18"/>
      <c r="F78" s="1"/>
      <c r="G78" s="1"/>
    </row>
    <row r="79" spans="1:7" ht="45" hidden="1" outlineLevel="2" x14ac:dyDescent="0.2">
      <c r="A79" s="49" t="s">
        <v>284</v>
      </c>
      <c r="B79" s="17" t="s">
        <v>13</v>
      </c>
      <c r="C79" s="52" t="s">
        <v>541</v>
      </c>
      <c r="D79" s="18"/>
      <c r="F79" s="1"/>
      <c r="G79" s="1"/>
    </row>
    <row r="80" spans="1:7" ht="30" hidden="1" outlineLevel="2" x14ac:dyDescent="0.2">
      <c r="A80" s="49" t="s">
        <v>285</v>
      </c>
      <c r="B80" s="17" t="s">
        <v>11</v>
      </c>
      <c r="C80" s="52"/>
      <c r="D80" s="18"/>
      <c r="F80" s="1"/>
      <c r="G80" s="1"/>
    </row>
    <row r="81" spans="1:7" ht="30" hidden="1" outlineLevel="2" x14ac:dyDescent="0.2">
      <c r="A81" s="49" t="s">
        <v>230</v>
      </c>
      <c r="B81" s="17" t="s">
        <v>13</v>
      </c>
      <c r="C81" s="52" t="s">
        <v>542</v>
      </c>
      <c r="D81" s="18"/>
      <c r="F81" s="1"/>
      <c r="G81" s="1"/>
    </row>
    <row r="82" spans="1:7" ht="30" hidden="1" outlineLevel="2" x14ac:dyDescent="0.2">
      <c r="A82" s="49" t="s">
        <v>231</v>
      </c>
      <c r="B82" s="17" t="s">
        <v>13</v>
      </c>
      <c r="C82" s="52" t="s">
        <v>543</v>
      </c>
      <c r="D82" s="18"/>
      <c r="F82" s="1"/>
      <c r="G82" s="1"/>
    </row>
    <row r="83" spans="1:7" ht="15" hidden="1" outlineLevel="2" x14ac:dyDescent="0.2">
      <c r="A83" s="49" t="s">
        <v>232</v>
      </c>
      <c r="B83" s="17" t="s">
        <v>11</v>
      </c>
      <c r="C83" s="52"/>
      <c r="D83" s="18"/>
      <c r="F83" s="1"/>
      <c r="G83" s="1"/>
    </row>
    <row r="84" spans="1:7" ht="15" hidden="1" outlineLevel="2" x14ac:dyDescent="0.2">
      <c r="A84" s="49" t="s">
        <v>233</v>
      </c>
      <c r="B84" s="17" t="s">
        <v>11</v>
      </c>
      <c r="C84" s="52"/>
      <c r="D84" s="18"/>
      <c r="F84" s="1"/>
      <c r="G84" s="1"/>
    </row>
    <row r="85" spans="1:7" ht="15.75" collapsed="1" x14ac:dyDescent="0.2">
      <c r="A85" s="50" t="s">
        <v>235</v>
      </c>
      <c r="B85" s="53" t="s">
        <v>11</v>
      </c>
      <c r="C85" s="51"/>
      <c r="D85" s="18"/>
      <c r="F85" s="1"/>
      <c r="G85" s="1"/>
    </row>
    <row r="86" spans="1:7" ht="15" hidden="1" outlineLevel="2" x14ac:dyDescent="0.2">
      <c r="A86" s="49" t="s">
        <v>240</v>
      </c>
      <c r="B86" s="17" t="s">
        <v>11</v>
      </c>
      <c r="C86" s="52"/>
      <c r="D86" s="18"/>
      <c r="F86" s="1"/>
      <c r="G86" s="1"/>
    </row>
    <row r="87" spans="1:7" ht="30" hidden="1" outlineLevel="2" x14ac:dyDescent="0.2">
      <c r="A87" s="49" t="s">
        <v>241</v>
      </c>
      <c r="B87" s="17" t="s">
        <v>13</v>
      </c>
      <c r="C87" s="52" t="s">
        <v>544</v>
      </c>
      <c r="D87" s="18"/>
      <c r="F87" s="1"/>
      <c r="G87" s="1"/>
    </row>
    <row r="88" spans="1:7" ht="15" hidden="1" outlineLevel="2" x14ac:dyDescent="0.2">
      <c r="A88" s="49" t="s">
        <v>242</v>
      </c>
      <c r="B88" s="17" t="s">
        <v>13</v>
      </c>
      <c r="C88" s="52" t="s">
        <v>351</v>
      </c>
      <c r="D88" s="18"/>
      <c r="F88" s="1"/>
      <c r="G88" s="1"/>
    </row>
    <row r="89" spans="1:7" ht="15" hidden="1" outlineLevel="2" x14ac:dyDescent="0.2">
      <c r="A89" s="49" t="s">
        <v>243</v>
      </c>
      <c r="B89" s="17" t="s">
        <v>13</v>
      </c>
      <c r="C89" s="52" t="s">
        <v>324</v>
      </c>
      <c r="D89" s="18"/>
      <c r="F89" s="1"/>
      <c r="G89" s="1"/>
    </row>
    <row r="90" spans="1:7" ht="15" hidden="1" outlineLevel="2" x14ac:dyDescent="0.2">
      <c r="A90" s="49" t="s">
        <v>244</v>
      </c>
      <c r="B90" s="17" t="s">
        <v>8</v>
      </c>
      <c r="C90" s="52"/>
      <c r="D90" s="18"/>
      <c r="F90" s="1"/>
      <c r="G90" s="1"/>
    </row>
    <row r="91" spans="1:7" ht="12.75" customHeight="1" collapsed="1" x14ac:dyDescent="0.2"/>
  </sheetData>
  <sheetProtection formatColumns="0" formatRows="0" insertHyperlinks="0" selectLockedCells="1"/>
  <dataConsolidate/>
  <conditionalFormatting sqref="B21:B24 B43:B67 B69:B75">
    <cfRule type="containsText" dxfId="1539" priority="89" operator="containsText" text="TG0">
      <formula>NOT(ISERROR(SEARCH("TG0",B21)))</formula>
    </cfRule>
    <cfRule type="containsText" dxfId="1538" priority="88" operator="containsText" text="TG1">
      <formula>NOT(ISERROR(SEARCH("TG1",B21)))</formula>
    </cfRule>
    <cfRule type="containsText" dxfId="1537" priority="87" operator="containsText" text="TG2">
      <formula>NOT(ISERROR(SEARCH("TG2",B21)))</formula>
    </cfRule>
    <cfRule type="containsText" dxfId="1536" priority="86" operator="containsText" text="TG3">
      <formula>NOT(ISERROR(SEARCH("TG3",B21)))</formula>
    </cfRule>
  </conditionalFormatting>
  <conditionalFormatting sqref="B22 B24">
    <cfRule type="containsText" dxfId="1535" priority="85" operator="containsText" text="Ja">
      <formula>NOT(ISERROR(SEARCH("Ja",B22)))</formula>
    </cfRule>
  </conditionalFormatting>
  <conditionalFormatting sqref="B22">
    <cfRule type="containsText" dxfId="1534" priority="84" operator="containsText" text="ja">
      <formula>NOT(ISERROR(SEARCH("ja",B22)))</formula>
    </cfRule>
  </conditionalFormatting>
  <conditionalFormatting sqref="B28">
    <cfRule type="cellIs" dxfId="1533" priority="94" operator="lessThan">
      <formula>0.79</formula>
    </cfRule>
    <cfRule type="cellIs" dxfId="1532" priority="96" operator="greaterThan">
      <formula>0.79</formula>
    </cfRule>
    <cfRule type="cellIs" dxfId="1531" priority="95" operator="greaterThan">
      <formula>0.9</formula>
    </cfRule>
  </conditionalFormatting>
  <conditionalFormatting sqref="B29">
    <cfRule type="containsText" dxfId="1530" priority="39" operator="containsText" text="God">
      <formula>NOT(ISERROR(SEARCH("God",B29)))</formula>
    </cfRule>
    <cfRule type="containsText" dxfId="1529" priority="36" operator="containsText" text="For lite">
      <formula>NOT(ISERROR(SEARCH("For lite",B29)))</formula>
    </cfRule>
    <cfRule type="containsText" dxfId="1528" priority="37" operator="containsText" text="Mangelfull">
      <formula>NOT(ISERROR(SEARCH("Mangelfull",B29)))</formula>
    </cfRule>
    <cfRule type="containsText" dxfId="1527" priority="38" operator="containsText" text="Tilstrekkelig">
      <formula>NOT(ISERROR(SEARCH("Tilstrekkelig",B29)))</formula>
    </cfRule>
  </conditionalFormatting>
  <conditionalFormatting sqref="B33:B41 B77:B90">
    <cfRule type="containsText" dxfId="1526" priority="92" operator="containsText" text="EG1">
      <formula>NOT(ISERROR(SEARCH("EG1",B33)))</formula>
    </cfRule>
    <cfRule type="containsText" dxfId="1525" priority="91" operator="containsText" text="EG2">
      <formula>NOT(ISERROR(SEARCH("EG2",B33)))</formula>
    </cfRule>
    <cfRule type="containsText" dxfId="1524" priority="93" operator="containsText" text="EG0">
      <formula>NOT(ISERROR(SEARCH("EG0",B33)))</formula>
    </cfRule>
  </conditionalFormatting>
  <conditionalFormatting sqref="B77:B90 B33:B41">
    <cfRule type="containsText" dxfId="1523" priority="90" operator="containsText" text="EG3">
      <formula>NOT(ISERROR(SEARCH("EG3",B33)))</formula>
    </cfRule>
  </conditionalFormatting>
  <conditionalFormatting sqref="B77:B90">
    <cfRule type="containsText" dxfId="1522" priority="2" operator="containsText" text="TG2">
      <formula>NOT(ISERROR(SEARCH("TG2",B77)))</formula>
    </cfRule>
    <cfRule type="containsText" dxfId="1521" priority="3" operator="containsText" text="TG1">
      <formula>NOT(ISERROR(SEARCH("TG1",B77)))</formula>
    </cfRule>
    <cfRule type="containsText" dxfId="1520" priority="4" operator="containsText" text="TG0">
      <formula>NOT(ISERROR(SEARCH("TG0",B77)))</formula>
    </cfRule>
    <cfRule type="containsText" dxfId="1519" priority="1" operator="containsText" text="TG3">
      <formula>NOT(ISERROR(SEARCH("TG3",B77)))</formula>
    </cfRule>
  </conditionalFormatting>
  <conditionalFormatting sqref="L2">
    <cfRule type="containsText" dxfId="1518" priority="79" operator="containsText" text="TG0">
      <formula>NOT(ISERROR(SEARCH("TG0",L2)))</formula>
    </cfRule>
    <cfRule type="containsText" dxfId="1517" priority="75" operator="containsText" text="TG3">
      <formula>NOT(ISERROR(SEARCH("TG3",L2)))</formula>
    </cfRule>
    <cfRule type="containsText" dxfId="1516" priority="76" operator="containsText" text="TG2">
      <formula>NOT(ISERROR(SEARCH("TG2",L2)))</formula>
    </cfRule>
    <cfRule type="containsText" dxfId="1515" priority="77" operator="containsText" text="TG1">
      <formula>NOT(ISERROR(SEARCH("TG1",L2)))</formula>
    </cfRule>
    <cfRule type="containsText" dxfId="1514" priority="78" operator="containsText" text="TG0">
      <formula>NOT(ISERROR(SEARCH("TG0",L2)))</formula>
    </cfRule>
    <cfRule type="containsText" dxfId="1513" priority="73" operator="containsText" text="ja">
      <formula>NOT(ISERROR(SEARCH("ja",L2)))</formula>
    </cfRule>
    <cfRule type="containsText" dxfId="1512" priority="74" operator="containsText" text="Ja">
      <formula>NOT(ISERROR(SEARCH("Ja",L2)))</formula>
    </cfRule>
  </conditionalFormatting>
  <conditionalFormatting sqref="M2 O2:P2">
    <cfRule type="containsText" dxfId="1511" priority="98" operator="containsText" text="EG2">
      <formula>NOT(ISERROR(SEARCH("EG2",M2)))</formula>
    </cfRule>
    <cfRule type="containsText" dxfId="1510" priority="99" operator="containsText" text="EG1">
      <formula>NOT(ISERROR(SEARCH("EG1",M2)))</formula>
    </cfRule>
    <cfRule type="containsText" dxfId="1509" priority="100" operator="containsText" text="EG0">
      <formula>NOT(ISERROR(SEARCH("EG0",M2)))</formula>
    </cfRule>
    <cfRule type="containsText" dxfId="1508" priority="97" operator="containsText" text="EG3">
      <formula>NOT(ISERROR(SEARCH("EG3",M2)))</formula>
    </cfRule>
  </conditionalFormatting>
  <conditionalFormatting sqref="N2">
    <cfRule type="containsText" dxfId="1507" priority="69" operator="containsText" text="TG2">
      <formula>NOT(ISERROR(SEARCH("TG2",N2)))</formula>
    </cfRule>
    <cfRule type="containsText" dxfId="1506" priority="70" operator="containsText" text="TG1">
      <formula>NOT(ISERROR(SEARCH("TG1",N2)))</formula>
    </cfRule>
    <cfRule type="containsText" dxfId="1505" priority="71" operator="containsText" text="TG0">
      <formula>NOT(ISERROR(SEARCH("TG0",N2)))</formula>
    </cfRule>
    <cfRule type="containsText" dxfId="1504" priority="72" operator="containsText" text="TG0">
      <formula>NOT(ISERROR(SEARCH("TG0",N2)))</formula>
    </cfRule>
    <cfRule type="containsText" dxfId="1503" priority="68" operator="containsText" text="TG3">
      <formula>NOT(ISERROR(SEARCH("TG3",N2)))</formula>
    </cfRule>
    <cfRule type="containsText" dxfId="1502" priority="67" operator="containsText" text="Ja">
      <formula>NOT(ISERROR(SEARCH("Ja",N2)))</formula>
    </cfRule>
  </conditionalFormatting>
  <conditionalFormatting sqref="Q2">
    <cfRule type="cellIs" dxfId="1501" priority="59" operator="lessThan">
      <formula>0.79</formula>
    </cfRule>
    <cfRule type="cellIs" dxfId="1500" priority="61" operator="greaterThan">
      <formula>0.79</formula>
    </cfRule>
    <cfRule type="cellIs" dxfId="1499" priority="60" operator="greaterThan">
      <formula>0.9</formula>
    </cfRule>
  </conditionalFormatting>
  <conditionalFormatting sqref="R2">
    <cfRule type="containsText" dxfId="1498" priority="58" operator="containsText" text="God">
      <formula>NOT(ISERROR(SEARCH("God",R2)))</formula>
    </cfRule>
    <cfRule type="containsText" dxfId="1497" priority="57" operator="containsText" text="Tilstrekkelig">
      <formula>NOT(ISERROR(SEARCH("Tilstrekkelig",R2)))</formula>
    </cfRule>
    <cfRule type="containsText" dxfId="1496" priority="56" operator="containsText" text="Mangelfull">
      <formula>NOT(ISERROR(SEARCH("Mangelfull",R2)))</formula>
    </cfRule>
    <cfRule type="containsText" dxfId="1495" priority="55" operator="containsText" text="For lite">
      <formula>NOT(ISERROR(SEARCH("For lite",R2)))</formula>
    </cfRule>
  </conditionalFormatting>
  <conditionalFormatting sqref="U2:AC2">
    <cfRule type="containsText" dxfId="1494" priority="50" operator="containsText" text="EG3">
      <formula>NOT(ISERROR(SEARCH("EG3",U2)))</formula>
    </cfRule>
    <cfRule type="containsText" dxfId="1493" priority="53" operator="containsText" text="EG0">
      <formula>NOT(ISERROR(SEARCH("EG0",U2)))</formula>
    </cfRule>
    <cfRule type="containsText" dxfId="1492" priority="52" operator="containsText" text="EG1">
      <formula>NOT(ISERROR(SEARCH("EG1",U2)))</formula>
    </cfRule>
    <cfRule type="containsText" dxfId="1491" priority="51" operator="containsText" text="EG2">
      <formula>NOT(ISERROR(SEARCH("EG2",U2)))</formula>
    </cfRule>
  </conditionalFormatting>
  <conditionalFormatting sqref="AD2:CB2">
    <cfRule type="containsText" dxfId="1490" priority="14" operator="containsText" text="TG2">
      <formula>NOT(ISERROR(SEARCH("TG2",AD2)))</formula>
    </cfRule>
    <cfRule type="containsText" dxfId="1489" priority="15" operator="containsText" text="TG1">
      <formula>NOT(ISERROR(SEARCH("TG1",AD2)))</formula>
    </cfRule>
    <cfRule type="containsText" dxfId="1488" priority="16" operator="containsText" text="TG0">
      <formula>NOT(ISERROR(SEARCH("TG0",AD2)))</formula>
    </cfRule>
    <cfRule type="containsText" dxfId="1487" priority="13" operator="containsText" text="TG3">
      <formula>NOT(ISERROR(SEARCH("TG3",AD2)))</formula>
    </cfRule>
  </conditionalFormatting>
  <conditionalFormatting sqref="BX2:CB2">
    <cfRule type="containsText" dxfId="1486" priority="21" operator="containsText" text="ja">
      <formula>NOT(ISERROR(SEARCH("ja",BX2)))</formula>
    </cfRule>
    <cfRule type="containsText" dxfId="1485" priority="22" operator="containsText" text="Ja">
      <formula>NOT(ISERROR(SEARCH("Ja",BX2)))</formula>
    </cfRule>
  </conditionalFormatting>
  <hyperlinks>
    <hyperlink ref="C14" r:id="rId1" xr:uid="{25CE9360-38C9-44D6-98BA-97E9B066B8BF}"/>
  </hyperlinks>
  <pageMargins left="0.7" right="0.7" top="0.75" bottom="0.75" header="0.3" footer="0.3"/>
  <pageSetup paperSize="9" scale="77" orientation="portrait" r:id="rId2"/>
  <extLst>
    <ext xmlns:x14="http://schemas.microsoft.com/office/spreadsheetml/2009/9/main" uri="{78C0D931-6437-407d-A8EE-F0AAD7539E65}">
      <x14:conditionalFormattings>
        <x14:conditionalFormatting xmlns:xm="http://schemas.microsoft.com/office/excel/2006/main">
          <x14:cfRule type="containsText" priority="35" operator="containsText" id="{2349346F-3BC0-4E3E-A21B-C4007D475F3D}">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54" operator="containsText" id="{FD92CC33-6AE6-4793-A70C-624B91A74064}">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1D8ED635-CAB4-4FCB-A419-E6BC0403E3EE}">
          <x14:formula1>
            <xm:f>Evalueringsmatrise_grunnlag!$A$2:$A$6</xm:f>
          </x14:formula1>
          <xm:sqref>B43:B67 B69:B75 B77:B90</xm:sqref>
        </x14:dataValidation>
        <x14:dataValidation type="list" allowBlank="1" showInputMessage="1" showErrorMessage="1" xr:uid="{0DC68159-E55A-4C9E-A7B7-30ED0A34C54F}">
          <x14:formula1>
            <xm:f>Evalueringsmatrise_grunnlag!$A$27:$A$28</xm:f>
          </x14:formula1>
          <xm:sqref>B24 B76 B68</xm:sqref>
        </x14:dataValidation>
        <x14:dataValidation type="list" allowBlank="1" showInputMessage="1" showErrorMessage="1" xr:uid="{A5975447-B6DC-4A19-BB49-A6D407AB023D}">
          <x14:formula1>
            <xm:f>Evalueringsmatrise_grunnlag!$A$9:$A$13</xm:f>
          </x14:formula1>
          <xm:sqref>B33:B41 B77:B90</xm:sqref>
        </x14:dataValidation>
        <x14:dataValidation type="list" allowBlank="1" showInputMessage="1" showErrorMessage="1" xr:uid="{503A21B4-CFF4-40F5-BD8D-EF40147650D0}">
          <x14:formula1>
            <xm:f>Evalueringsmatrise_grunnlag!$A$21:$A$24</xm:f>
          </x14:formula1>
          <xm:sqref>B29</xm:sqref>
        </x14:dataValidation>
        <x14:dataValidation type="list" allowBlank="1" showInputMessage="1" showErrorMessage="1" xr:uid="{18D7F766-3515-471A-B3B9-5C8F580DB13F}">
          <x14:formula1>
            <xm:f>Evalueringsmatrise_grunnlag!$E$7:$E$10</xm:f>
          </x14:formula1>
          <xm:sqref>B23</xm:sqref>
        </x14:dataValidation>
        <x14:dataValidation type="list" allowBlank="1" showInputMessage="1" showErrorMessage="1" xr:uid="{B42417A1-D61A-459F-89F0-2CE35D0D266B}">
          <x14:formula1>
            <xm:f>Evalueringsmatrise_grunnlag!$E$2:$E$4</xm:f>
          </x14:formula1>
          <xm:sqref>B31</xm:sqref>
        </x14:dataValidation>
        <x14:dataValidation type="list" allowBlank="1" showInputMessage="1" showErrorMessage="1" xr:uid="{9440FAA6-BE5A-4B17-8684-3577597C7BC5}">
          <x14:formula1>
            <xm:f>Evalueringsmatrise_grunnlag!$E$13:$E$17</xm:f>
          </x14:formula1>
          <xm:sqref>B22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EE194-4ED7-480D-8764-2207A3D1FC8C}">
  <sheetPr>
    <tabColor theme="5" tint="0.79998168889431442"/>
    <pageSetUpPr fitToPage="1"/>
  </sheetPr>
  <dimension ref="A1:CC93"/>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Lindebøskauen skole</v>
      </c>
      <c r="B2" s="65" t="str">
        <f>$B$12</f>
        <v>8.-10. trinn</v>
      </c>
      <c r="C2" s="22">
        <f>$B$13</f>
        <v>190</v>
      </c>
      <c r="D2" s="22">
        <f>$B$14</f>
        <v>0</v>
      </c>
      <c r="E2" s="22">
        <f>$B$15</f>
        <v>3986</v>
      </c>
      <c r="F2" s="66">
        <f>$B$16</f>
        <v>14788</v>
      </c>
      <c r="G2" s="66">
        <f>$B$17</f>
        <v>5910</v>
      </c>
      <c r="H2" s="66">
        <f>$B$18</f>
        <v>4070</v>
      </c>
      <c r="I2" s="66">
        <f>$B$19</f>
        <v>1840</v>
      </c>
      <c r="J2" s="66">
        <f>$B$20</f>
        <v>1997</v>
      </c>
      <c r="K2" s="22">
        <f>$B$21</f>
        <v>2008</v>
      </c>
      <c r="L2" s="32" t="str">
        <f>$B$22</f>
        <v>Nei</v>
      </c>
      <c r="M2" s="32" t="str">
        <f>$B$23</f>
        <v>A</v>
      </c>
      <c r="N2" s="32" t="str">
        <f>$B$24</f>
        <v>Nei</v>
      </c>
      <c r="O2" s="33">
        <f>$B$26</f>
        <v>135.9</v>
      </c>
      <c r="P2" s="32">
        <f>$B$27</f>
        <v>151</v>
      </c>
      <c r="Q2" s="21">
        <f>$B$28</f>
        <v>1.2582781456953642</v>
      </c>
      <c r="R2" s="61" t="str">
        <f>$B$29</f>
        <v>God</v>
      </c>
      <c r="S2" s="22">
        <f>$B$30</f>
        <v>31.105263157894736</v>
      </c>
      <c r="T2" s="32" t="str">
        <f>$B$31</f>
        <v>↓</v>
      </c>
      <c r="U2" s="17" t="str">
        <f>$B$33</f>
        <v>EG1</v>
      </c>
      <c r="V2" s="17" t="str">
        <f>$B$34</f>
        <v>EG1</v>
      </c>
      <c r="W2" s="17" t="str">
        <f>$B$35</f>
        <v>EG0</v>
      </c>
      <c r="X2" s="17" t="str">
        <f>$B$36</f>
        <v>EG2</v>
      </c>
      <c r="Y2" s="17" t="str">
        <f>$B$37</f>
        <v>EG3</v>
      </c>
      <c r="Z2" s="17" t="str">
        <f>$B$38</f>
        <v>EG0</v>
      </c>
      <c r="AA2" s="17" t="str">
        <f>$B$39</f>
        <v>EG3</v>
      </c>
      <c r="AB2" s="17" t="str">
        <f>$B$40</f>
        <v>EG2</v>
      </c>
      <c r="AC2" s="17" t="str">
        <f>$B$41</f>
        <v>EG2</v>
      </c>
      <c r="AD2" s="17" t="str">
        <f>$B$43</f>
        <v>TG1</v>
      </c>
      <c r="AE2" s="17" t="str">
        <f>$B$44</f>
        <v>TG1</v>
      </c>
      <c r="AF2" s="17" t="str">
        <f>$B$45</f>
        <v>TG1</v>
      </c>
      <c r="AG2" s="17" t="str">
        <f>$B$46</f>
        <v>TG1</v>
      </c>
      <c r="AH2" s="17" t="str">
        <f>$B$47</f>
        <v>TG1</v>
      </c>
      <c r="AI2" s="17" t="str">
        <f>$B$48</f>
        <v>TG1</v>
      </c>
      <c r="AJ2" s="17" t="str">
        <f>$B$49</f>
        <v>TG1</v>
      </c>
      <c r="AK2" s="17" t="str">
        <f>$B$50</f>
        <v>TG0</v>
      </c>
      <c r="AL2" s="17" t="str">
        <f>$B$51</f>
        <v>TG1</v>
      </c>
      <c r="AM2" s="17" t="str">
        <f>$B$52</f>
        <v>TG1</v>
      </c>
      <c r="AN2" s="17" t="str">
        <f>$B$53</f>
        <v>TG1</v>
      </c>
      <c r="AO2" s="17" t="str">
        <f>$B$54</f>
        <v>TG2</v>
      </c>
      <c r="AP2" s="17" t="str">
        <f>$B$55</f>
        <v>TG1</v>
      </c>
      <c r="AQ2" s="17" t="str">
        <f>$B$56</f>
        <v>TG1</v>
      </c>
      <c r="AR2" s="17" t="str">
        <f>$B$57</f>
        <v>TG1</v>
      </c>
      <c r="AS2" s="17" t="str">
        <f>$B$58</f>
        <v>TG1</v>
      </c>
      <c r="AT2" s="17" t="str">
        <f>$B$59</f>
        <v>TG1</v>
      </c>
      <c r="AU2" s="17" t="str">
        <f>$B$60</f>
        <v>TG1</v>
      </c>
      <c r="AV2" s="17" t="str">
        <f>$B$61</f>
        <v>TG1</v>
      </c>
      <c r="AW2" s="17" t="str">
        <f>$B$62</f>
        <v>TG0</v>
      </c>
      <c r="AX2" s="17" t="str">
        <f>$B$63</f>
        <v>TG2</v>
      </c>
      <c r="AY2" s="17" t="str">
        <f>$B$64</f>
        <v>TG1</v>
      </c>
      <c r="AZ2" s="17" t="str">
        <f>$B$65</f>
        <v>TG1</v>
      </c>
      <c r="BA2" s="17" t="str">
        <f>$B$66</f>
        <v>TG1</v>
      </c>
      <c r="BB2" s="17" t="str">
        <f>$B$67</f>
        <v>TG1</v>
      </c>
      <c r="BC2" s="17" t="str">
        <f>$B$69</f>
        <v>TG3</v>
      </c>
      <c r="BD2" s="17" t="str">
        <f>$B$70</f>
        <v>TG3</v>
      </c>
      <c r="BE2" s="17" t="str">
        <f>$B$71</f>
        <v>TG1</v>
      </c>
      <c r="BF2" s="17" t="str">
        <f>$B$72</f>
        <v>TG1</v>
      </c>
      <c r="BG2" s="17" t="str">
        <f>$B$73</f>
        <v>TG1</v>
      </c>
      <c r="BH2" s="17" t="str">
        <f>$B$74</f>
        <v>TG2</v>
      </c>
      <c r="BI2" s="17" t="str">
        <f>$B$75</f>
        <v>TG1</v>
      </c>
      <c r="BJ2" s="17" t="str">
        <f>$B$77</f>
        <v>TG2</v>
      </c>
      <c r="BK2" s="17" t="str">
        <f>$B$78</f>
        <v>TG1</v>
      </c>
      <c r="BL2" s="17" t="str">
        <f>$B$79</f>
        <v>TG2</v>
      </c>
      <c r="BM2" s="17" t="str">
        <f>$B$80</f>
        <v>TG2</v>
      </c>
      <c r="BN2" s="17" t="str">
        <f>$B$81</f>
        <v>TG3</v>
      </c>
      <c r="BO2" s="17" t="str">
        <f>$B$82</f>
        <v>TG3</v>
      </c>
      <c r="BP2" s="17" t="str">
        <f>$B$83</f>
        <v>TG3</v>
      </c>
      <c r="BQ2" s="17" t="str">
        <f>$B$84</f>
        <v>TG2</v>
      </c>
      <c r="BR2" s="17" t="str">
        <f>$B$85</f>
        <v>TG2</v>
      </c>
      <c r="BS2" s="17" t="str">
        <f>$B$86</f>
        <v>TG2</v>
      </c>
      <c r="BT2" s="17" t="str">
        <f>$B$87</f>
        <v>TG3</v>
      </c>
      <c r="BU2" s="17" t="str">
        <f>$B$88</f>
        <v>TG1</v>
      </c>
      <c r="BV2" s="17" t="str">
        <f>$B$89</f>
        <v>-</v>
      </c>
      <c r="BW2" s="17" t="str">
        <f>$B$90</f>
        <v>TG3</v>
      </c>
      <c r="BX2" s="17" t="e">
        <f>#REF!</f>
        <v>#REF!</v>
      </c>
      <c r="BY2" s="17" t="e">
        <f>#REF!</f>
        <v>#REF!</v>
      </c>
      <c r="BZ2" s="17" t="e">
        <f>#REF!</f>
        <v>#REF!</v>
      </c>
      <c r="CA2" s="17" t="e">
        <f>#REF!</f>
        <v>#REF!</v>
      </c>
      <c r="CB2" s="17" t="e">
        <f>#REF!</f>
        <v>#REF!</v>
      </c>
      <c r="CC2" s="97">
        <f>F48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545</v>
      </c>
      <c r="B11" s="9" t="s">
        <v>303</v>
      </c>
      <c r="C11" s="9" t="s">
        <v>304</v>
      </c>
      <c r="AX11" s="1"/>
      <c r="AY11" s="1"/>
    </row>
    <row r="12" spans="1:81" ht="15.75" x14ac:dyDescent="0.25">
      <c r="A12" s="51" t="s">
        <v>247</v>
      </c>
      <c r="B12" s="34" t="s">
        <v>354</v>
      </c>
      <c r="C12" s="51"/>
      <c r="D12" s="18"/>
      <c r="E12" s="18"/>
      <c r="F12" s="10"/>
      <c r="G12" s="10"/>
      <c r="H12" s="10"/>
      <c r="I12" s="10"/>
      <c r="J12" s="10"/>
      <c r="K12" s="10"/>
      <c r="L12" s="10"/>
      <c r="M12" s="10"/>
      <c r="N12" s="10"/>
      <c r="O12" s="10"/>
      <c r="P12" s="10"/>
      <c r="Q12" s="10"/>
      <c r="R12" s="10"/>
      <c r="S12" s="10"/>
      <c r="T12" s="10"/>
      <c r="U12" s="10"/>
      <c r="V12" s="10"/>
      <c r="W12" s="10"/>
      <c r="X12" s="10"/>
      <c r="Y12" s="10"/>
      <c r="Z12" s="10"/>
      <c r="AA12" s="10"/>
      <c r="AB12" s="10"/>
      <c r="BE12" s="10"/>
      <c r="BF12" s="10"/>
    </row>
    <row r="13" spans="1:81" ht="15.75" x14ac:dyDescent="0.25">
      <c r="A13" s="51" t="s">
        <v>248</v>
      </c>
      <c r="B13" s="19">
        <v>190</v>
      </c>
      <c r="C13" s="51"/>
      <c r="D13" s="18"/>
      <c r="E13" s="18"/>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81" ht="15.75" x14ac:dyDescent="0.25">
      <c r="A14" s="51" t="s">
        <v>249</v>
      </c>
      <c r="B14" s="28"/>
      <c r="C14" s="71" t="s">
        <v>410</v>
      </c>
      <c r="D14" s="18"/>
      <c r="E14" s="18"/>
      <c r="F14" s="10"/>
      <c r="G14" s="10"/>
      <c r="H14" s="10"/>
      <c r="I14" s="10"/>
      <c r="J14" s="10"/>
      <c r="K14" s="10"/>
      <c r="L14" s="10"/>
      <c r="M14" s="10"/>
      <c r="N14" s="10"/>
      <c r="O14" s="10"/>
      <c r="P14" s="10"/>
      <c r="S14" s="10"/>
    </row>
    <row r="15" spans="1:81" ht="15" x14ac:dyDescent="0.2">
      <c r="A15" s="51" t="s">
        <v>250</v>
      </c>
      <c r="B15" s="17">
        <v>3986</v>
      </c>
      <c r="C15" s="51"/>
      <c r="D15" s="18"/>
      <c r="E15" s="18"/>
      <c r="F15" s="1"/>
      <c r="G15" s="1"/>
    </row>
    <row r="16" spans="1:81" ht="15" x14ac:dyDescent="0.2">
      <c r="A16" s="51" t="s">
        <v>251</v>
      </c>
      <c r="B16" s="17">
        <v>14788</v>
      </c>
      <c r="C16" s="51"/>
      <c r="D16" s="18"/>
      <c r="E16" s="18"/>
      <c r="F16" s="1"/>
      <c r="G16" s="1"/>
    </row>
    <row r="17" spans="1:19" ht="15" x14ac:dyDescent="0.2">
      <c r="A17" s="51" t="s">
        <v>252</v>
      </c>
      <c r="B17" s="63">
        <f>$B$18+$B$19</f>
        <v>5910</v>
      </c>
      <c r="C17" s="51"/>
      <c r="D17" s="18"/>
      <c r="E17" s="18"/>
      <c r="F17" s="1"/>
      <c r="G17" s="1"/>
    </row>
    <row r="18" spans="1:19" ht="15" hidden="1" outlineLevel="2" x14ac:dyDescent="0.2">
      <c r="A18" s="49" t="s">
        <v>253</v>
      </c>
      <c r="B18" s="17">
        <v>4070</v>
      </c>
      <c r="C18" s="15"/>
      <c r="D18" s="18"/>
      <c r="E18" s="18"/>
      <c r="F18" s="1"/>
      <c r="G18" s="1"/>
    </row>
    <row r="19" spans="1:19" ht="15" hidden="1" outlineLevel="2" x14ac:dyDescent="0.2">
      <c r="A19" s="49" t="s">
        <v>254</v>
      </c>
      <c r="B19" s="17">
        <f>1500+340</f>
        <v>1840</v>
      </c>
      <c r="C19" s="15" t="s">
        <v>546</v>
      </c>
      <c r="D19" s="18"/>
      <c r="E19" s="18"/>
      <c r="F19" s="1"/>
      <c r="G19" s="1"/>
    </row>
    <row r="20" spans="1:19" ht="45" collapsed="1" x14ac:dyDescent="0.2">
      <c r="A20" s="51" t="s">
        <v>255</v>
      </c>
      <c r="B20" s="17">
        <v>1997</v>
      </c>
      <c r="C20" s="51" t="s">
        <v>547</v>
      </c>
      <c r="D20" s="18"/>
      <c r="E20" s="18"/>
      <c r="F20" s="1"/>
      <c r="G20" s="1"/>
    </row>
    <row r="21" spans="1:19" ht="15" x14ac:dyDescent="0.2">
      <c r="A21" s="51" t="s">
        <v>256</v>
      </c>
      <c r="B21" s="17">
        <v>2008</v>
      </c>
      <c r="C21" s="51" t="s">
        <v>548</v>
      </c>
      <c r="D21" s="18"/>
      <c r="E21" s="18"/>
      <c r="F21" s="1"/>
      <c r="G21" s="1"/>
    </row>
    <row r="22" spans="1:19" ht="15" x14ac:dyDescent="0.2">
      <c r="A22" s="51" t="s">
        <v>257</v>
      </c>
      <c r="B22" s="17" t="s">
        <v>30</v>
      </c>
      <c r="C22" s="51"/>
      <c r="D22" s="18"/>
      <c r="E22" s="18"/>
      <c r="F22" s="1"/>
      <c r="G22" s="1"/>
    </row>
    <row r="23" spans="1:19" ht="32.1" customHeight="1" x14ac:dyDescent="0.2">
      <c r="A23" s="51" t="s">
        <v>258</v>
      </c>
      <c r="B23" s="17" t="s">
        <v>16</v>
      </c>
      <c r="C23" s="51" t="str">
        <f>IF(Lindebøskauen!B23=Evalueringsmatrise_grunnlag!E7,"Vedlikehold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D23" s="18"/>
      <c r="E23" s="18"/>
      <c r="F23" s="1"/>
      <c r="G23" s="1"/>
    </row>
    <row r="24" spans="1:19" ht="15" x14ac:dyDescent="0.2">
      <c r="A24" s="51" t="s">
        <v>259</v>
      </c>
      <c r="B24" s="17" t="s">
        <v>30</v>
      </c>
      <c r="C24" s="51"/>
      <c r="D24" s="18"/>
      <c r="E24" s="18"/>
      <c r="F24" s="1"/>
      <c r="G24" s="1"/>
    </row>
    <row r="25" spans="1:19" ht="27" customHeight="1" x14ac:dyDescent="0.25">
      <c r="A25" s="62" t="s">
        <v>309</v>
      </c>
      <c r="B25" s="38"/>
      <c r="C25" s="39"/>
      <c r="F25" s="1"/>
      <c r="G25" s="1"/>
    </row>
    <row r="26" spans="1:19" ht="30" hidden="1" outlineLevel="2" x14ac:dyDescent="0.25">
      <c r="A26" s="49" t="s">
        <v>310</v>
      </c>
      <c r="B26" s="22">
        <f>B27*0.9</f>
        <v>135.9</v>
      </c>
      <c r="C26" s="52"/>
      <c r="D26" s="18"/>
      <c r="E26" s="18"/>
      <c r="F26" s="10"/>
      <c r="G26" s="10"/>
      <c r="H26" s="10"/>
      <c r="I26" s="10"/>
      <c r="J26" s="10"/>
      <c r="K26" s="10"/>
      <c r="L26" s="10"/>
      <c r="M26" s="10"/>
      <c r="N26" s="10"/>
      <c r="O26" s="10"/>
      <c r="P26" s="10"/>
      <c r="S26" s="10"/>
    </row>
    <row r="27" spans="1:19" ht="30" hidden="1" outlineLevel="2" x14ac:dyDescent="0.25">
      <c r="A27" s="49" t="s">
        <v>311</v>
      </c>
      <c r="B27" s="19">
        <v>151</v>
      </c>
      <c r="C27" s="52" t="s">
        <v>549</v>
      </c>
      <c r="D27" s="18"/>
      <c r="E27" s="18"/>
      <c r="F27" s="10"/>
      <c r="G27" s="10"/>
      <c r="H27" s="10"/>
      <c r="I27" s="10"/>
      <c r="J27" s="10"/>
      <c r="K27" s="10"/>
      <c r="L27" s="10"/>
      <c r="M27" s="10"/>
      <c r="N27" s="10"/>
      <c r="O27" s="10"/>
      <c r="P27" s="10"/>
      <c r="S27" s="10"/>
    </row>
    <row r="28" spans="1:19" ht="15" collapsed="1" x14ac:dyDescent="0.25">
      <c r="A28" s="50" t="s">
        <v>290</v>
      </c>
      <c r="B28" s="21">
        <f>B13/B27</f>
        <v>1.2582781456953642</v>
      </c>
      <c r="C28" s="51" t="s">
        <v>550</v>
      </c>
      <c r="D28" s="18"/>
      <c r="E28" s="18"/>
      <c r="F28" s="1"/>
      <c r="G28" s="1"/>
    </row>
    <row r="29" spans="1:19" ht="15" x14ac:dyDescent="0.2">
      <c r="A29" s="50" t="s">
        <v>263</v>
      </c>
      <c r="B29" s="67" t="s">
        <v>39</v>
      </c>
      <c r="C29" s="51"/>
      <c r="D29" s="18"/>
      <c r="E29" s="18"/>
      <c r="F29" s="1"/>
      <c r="G29" s="1"/>
    </row>
    <row r="30" spans="1:19" ht="30" hidden="1" outlineLevel="2" x14ac:dyDescent="0.25">
      <c r="A30" s="49" t="s">
        <v>264</v>
      </c>
      <c r="B30" s="22">
        <f>$B$17/$B$13</f>
        <v>31.105263157894736</v>
      </c>
      <c r="C30" s="52"/>
      <c r="D30" s="18"/>
      <c r="E30" s="18"/>
      <c r="F30" s="10"/>
      <c r="G30" s="10"/>
      <c r="H30" s="10"/>
      <c r="I30" s="10"/>
      <c r="J30" s="10"/>
      <c r="K30" s="10"/>
      <c r="L30" s="10"/>
      <c r="M30" s="10"/>
      <c r="N30" s="10"/>
      <c r="O30" s="10"/>
      <c r="P30" s="10"/>
      <c r="S30" s="10"/>
    </row>
    <row r="31" spans="1:19" ht="15" collapsed="1" x14ac:dyDescent="0.2">
      <c r="A31" s="50" t="s">
        <v>291</v>
      </c>
      <c r="B31" s="30" t="s">
        <v>10</v>
      </c>
      <c r="C31" s="51" t="s">
        <v>312</v>
      </c>
      <c r="D31" s="18"/>
      <c r="E31" s="18"/>
      <c r="F31" s="1"/>
      <c r="G31" s="1"/>
    </row>
    <row r="32" spans="1:19" ht="27" customHeight="1" x14ac:dyDescent="0.25">
      <c r="A32" s="62" t="s">
        <v>313</v>
      </c>
      <c r="B32" s="38" t="s">
        <v>313</v>
      </c>
      <c r="C32" s="39" t="s">
        <v>313</v>
      </c>
      <c r="F32" s="1"/>
      <c r="G32" s="1"/>
    </row>
    <row r="33" spans="1:7" ht="15.75" hidden="1" outlineLevel="1" x14ac:dyDescent="0.2">
      <c r="A33" s="50" t="s">
        <v>51</v>
      </c>
      <c r="B33" s="53" t="s">
        <v>23</v>
      </c>
      <c r="C33" s="51"/>
      <c r="D33" s="18"/>
      <c r="E33" s="18"/>
      <c r="F33" s="1"/>
      <c r="G33" s="1"/>
    </row>
    <row r="34" spans="1:7" ht="15" hidden="1" outlineLevel="2" x14ac:dyDescent="0.2">
      <c r="A34" s="49" t="s">
        <v>56</v>
      </c>
      <c r="B34" s="17" t="s">
        <v>23</v>
      </c>
      <c r="C34" s="52"/>
      <c r="D34" s="18"/>
      <c r="E34" s="18"/>
      <c r="F34" s="1"/>
      <c r="G34" s="1"/>
    </row>
    <row r="35" spans="1:7" ht="30" hidden="1" outlineLevel="2" x14ac:dyDescent="0.2">
      <c r="A35" s="49" t="s">
        <v>268</v>
      </c>
      <c r="B35" s="17" t="s">
        <v>20</v>
      </c>
      <c r="C35" s="52"/>
      <c r="D35" s="18"/>
      <c r="E35" s="18"/>
      <c r="F35" s="1"/>
      <c r="G35" s="1"/>
    </row>
    <row r="36" spans="1:7" ht="29.45" hidden="1" customHeight="1" outlineLevel="2" x14ac:dyDescent="0.2">
      <c r="A36" s="49" t="s">
        <v>269</v>
      </c>
      <c r="B36" s="17" t="s">
        <v>25</v>
      </c>
      <c r="C36" s="52"/>
      <c r="D36" s="18"/>
      <c r="E36" s="18"/>
      <c r="F36" s="1"/>
      <c r="G36" s="1"/>
    </row>
    <row r="37" spans="1:7" ht="15.75" hidden="1" outlineLevel="1" x14ac:dyDescent="0.2">
      <c r="A37" s="50" t="s">
        <v>71</v>
      </c>
      <c r="B37" s="53" t="s">
        <v>28</v>
      </c>
      <c r="C37" s="51" t="s">
        <v>551</v>
      </c>
      <c r="D37" s="18"/>
      <c r="E37" s="18"/>
      <c r="F37" s="1"/>
      <c r="G37" s="1"/>
    </row>
    <row r="38" spans="1:7" ht="27.95" hidden="1" customHeight="1" outlineLevel="2" x14ac:dyDescent="0.2">
      <c r="A38" s="49" t="s">
        <v>74</v>
      </c>
      <c r="B38" s="17" t="s">
        <v>20</v>
      </c>
      <c r="C38" s="52"/>
      <c r="D38" s="18"/>
      <c r="E38" s="18"/>
      <c r="F38" s="1"/>
      <c r="G38" s="1"/>
    </row>
    <row r="39" spans="1:7" ht="15" hidden="1" outlineLevel="2" x14ac:dyDescent="0.2">
      <c r="A39" s="49" t="s">
        <v>79</v>
      </c>
      <c r="B39" s="17" t="s">
        <v>28</v>
      </c>
      <c r="C39" s="59" t="s">
        <v>552</v>
      </c>
      <c r="D39" s="18"/>
      <c r="E39" s="18"/>
      <c r="F39" s="1"/>
      <c r="G39" s="1"/>
    </row>
    <row r="40" spans="1:7" ht="30" hidden="1" outlineLevel="1" x14ac:dyDescent="0.2">
      <c r="A40" s="50" t="s">
        <v>84</v>
      </c>
      <c r="B40" s="53" t="s">
        <v>25</v>
      </c>
      <c r="C40" s="51" t="s">
        <v>553</v>
      </c>
      <c r="D40" s="18"/>
      <c r="E40" s="18"/>
      <c r="F40" s="1"/>
      <c r="G40" s="1"/>
    </row>
    <row r="41" spans="1:7" ht="30" collapsed="1" x14ac:dyDescent="0.2">
      <c r="A41" s="50" t="s">
        <v>272</v>
      </c>
      <c r="B41" s="54" t="s">
        <v>25</v>
      </c>
      <c r="C41" s="51" t="s">
        <v>554</v>
      </c>
      <c r="D41" s="18"/>
      <c r="E41" s="18"/>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8</v>
      </c>
      <c r="C46" s="52"/>
      <c r="F46" s="1"/>
      <c r="G46" s="1"/>
    </row>
    <row r="47" spans="1:7" ht="15" hidden="1" outlineLevel="2" x14ac:dyDescent="0.2">
      <c r="A47" s="49" t="s">
        <v>115</v>
      </c>
      <c r="B47" s="17" t="s">
        <v>8</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5</v>
      </c>
      <c r="C50" s="52"/>
      <c r="F50" s="1"/>
      <c r="G50" s="1"/>
    </row>
    <row r="51" spans="1:7" ht="15" hidden="1" outlineLevel="2" x14ac:dyDescent="0.2">
      <c r="A51" s="49" t="s">
        <v>127</v>
      </c>
      <c r="B51" s="17" t="s">
        <v>8</v>
      </c>
      <c r="C51" s="52"/>
      <c r="D51" s="18"/>
      <c r="E51" s="18"/>
      <c r="F51" s="1"/>
      <c r="G51" s="1"/>
    </row>
    <row r="52" spans="1:7" ht="15.75" hidden="1" outlineLevel="1" x14ac:dyDescent="0.2">
      <c r="A52" s="50" t="s">
        <v>273</v>
      </c>
      <c r="B52" s="53" t="s">
        <v>8</v>
      </c>
      <c r="C52" s="51"/>
      <c r="D52" s="18"/>
      <c r="E52" s="18"/>
      <c r="F52" s="1"/>
      <c r="G52" s="1"/>
    </row>
    <row r="53" spans="1:7" ht="15" hidden="1" outlineLevel="2" x14ac:dyDescent="0.2">
      <c r="A53" s="49" t="s">
        <v>132</v>
      </c>
      <c r="B53" s="17" t="s">
        <v>8</v>
      </c>
      <c r="C53" s="52"/>
      <c r="D53" s="18"/>
      <c r="E53" s="18"/>
      <c r="F53" s="1"/>
      <c r="G53" s="1"/>
    </row>
    <row r="54" spans="1:7" ht="15" hidden="1" outlineLevel="2" x14ac:dyDescent="0.2">
      <c r="A54" s="49" t="s">
        <v>137</v>
      </c>
      <c r="B54" s="17" t="s">
        <v>11</v>
      </c>
      <c r="C54" s="52"/>
      <c r="D54" s="18"/>
      <c r="E54" s="18"/>
      <c r="F54" s="1"/>
      <c r="G54" s="1"/>
    </row>
    <row r="55" spans="1:7" ht="15" hidden="1" outlineLevel="2" x14ac:dyDescent="0.2">
      <c r="A55" s="49" t="s">
        <v>142</v>
      </c>
      <c r="B55" s="17" t="s">
        <v>8</v>
      </c>
      <c r="C55" s="52"/>
      <c r="D55" s="18"/>
      <c r="E55" s="18"/>
      <c r="F55" s="1"/>
      <c r="G55" s="1"/>
    </row>
    <row r="56" spans="1:7" ht="15" hidden="1" outlineLevel="2" x14ac:dyDescent="0.2">
      <c r="A56" s="49" t="s">
        <v>274</v>
      </c>
      <c r="B56" s="17" t="s">
        <v>8</v>
      </c>
      <c r="C56" s="52"/>
      <c r="D56" s="18"/>
      <c r="E56" s="18"/>
      <c r="F56" s="1"/>
      <c r="G56" s="1"/>
    </row>
    <row r="57" spans="1:7" ht="15.75" hidden="1" outlineLevel="1" x14ac:dyDescent="0.2">
      <c r="A57" s="50" t="s">
        <v>275</v>
      </c>
      <c r="B57" s="53" t="s">
        <v>8</v>
      </c>
      <c r="C57" s="51"/>
      <c r="D57" s="18"/>
      <c r="E57" s="18"/>
      <c r="F57" s="1"/>
      <c r="G57" s="1"/>
    </row>
    <row r="58" spans="1:7" ht="15" hidden="1" outlineLevel="2" x14ac:dyDescent="0.2">
      <c r="A58" s="49" t="s">
        <v>276</v>
      </c>
      <c r="B58" s="17" t="s">
        <v>8</v>
      </c>
      <c r="C58" s="52"/>
      <c r="D58" s="18"/>
      <c r="E58" s="18"/>
      <c r="F58" s="1"/>
      <c r="G58" s="1"/>
    </row>
    <row r="59" spans="1:7" ht="15" hidden="1" outlineLevel="2" x14ac:dyDescent="0.2">
      <c r="A59" s="49" t="s">
        <v>158</v>
      </c>
      <c r="B59" s="17" t="s">
        <v>8</v>
      </c>
      <c r="C59" s="52"/>
      <c r="D59" s="18"/>
      <c r="E59" s="18"/>
      <c r="F59" s="1"/>
      <c r="G59" s="1"/>
    </row>
    <row r="60" spans="1:7" ht="15" hidden="1" outlineLevel="2" x14ac:dyDescent="0.2">
      <c r="A60" s="49" t="s">
        <v>163</v>
      </c>
      <c r="B60" s="17" t="s">
        <v>8</v>
      </c>
      <c r="C60" s="52"/>
      <c r="D60" s="18"/>
      <c r="E60" s="18"/>
      <c r="F60" s="1"/>
      <c r="G60" s="1"/>
    </row>
    <row r="61" spans="1:7" ht="15" hidden="1" outlineLevel="2" x14ac:dyDescent="0.2">
      <c r="A61" s="49" t="s">
        <v>277</v>
      </c>
      <c r="B61" s="17" t="s">
        <v>8</v>
      </c>
      <c r="C61" s="52"/>
      <c r="D61" s="18"/>
      <c r="E61" s="18"/>
      <c r="F61" s="1"/>
      <c r="G61" s="1"/>
    </row>
    <row r="62" spans="1:7" ht="15" hidden="1" outlineLevel="2" x14ac:dyDescent="0.2">
      <c r="A62" s="49" t="s">
        <v>278</v>
      </c>
      <c r="B62" s="17" t="s">
        <v>5</v>
      </c>
      <c r="C62" s="52"/>
      <c r="D62" s="18"/>
      <c r="E62" s="18"/>
      <c r="F62" s="1"/>
      <c r="G62" s="1"/>
    </row>
    <row r="63" spans="1:7" ht="15" hidden="1" outlineLevel="2" x14ac:dyDescent="0.2">
      <c r="A63" s="49" t="s">
        <v>172</v>
      </c>
      <c r="B63" s="17" t="s">
        <v>11</v>
      </c>
      <c r="C63" s="52"/>
      <c r="D63" s="18"/>
      <c r="E63" s="18"/>
      <c r="F63" s="1"/>
      <c r="G63" s="1"/>
    </row>
    <row r="64" spans="1:7" ht="30" hidden="1" outlineLevel="1" x14ac:dyDescent="0.2">
      <c r="A64" s="50" t="s">
        <v>177</v>
      </c>
      <c r="B64" s="53" t="s">
        <v>8</v>
      </c>
      <c r="C64" s="51"/>
      <c r="D64" s="18"/>
      <c r="E64" s="18"/>
      <c r="F64" s="1"/>
      <c r="G64" s="1"/>
    </row>
    <row r="65" spans="1:7" ht="15" hidden="1" outlineLevel="2" x14ac:dyDescent="0.2">
      <c r="A65" s="49" t="s">
        <v>178</v>
      </c>
      <c r="B65" s="17" t="s">
        <v>8</v>
      </c>
      <c r="C65" s="52"/>
      <c r="D65" s="18"/>
      <c r="E65" s="18"/>
      <c r="F65" s="1"/>
      <c r="G65" s="1"/>
    </row>
    <row r="66" spans="1:7" ht="15.75" hidden="1" outlineLevel="1" x14ac:dyDescent="0.2">
      <c r="A66" s="50" t="s">
        <v>183</v>
      </c>
      <c r="B66" s="53" t="s">
        <v>8</v>
      </c>
      <c r="C66" s="51"/>
      <c r="D66" s="18"/>
      <c r="E66" s="18"/>
      <c r="F66" s="1"/>
      <c r="G66" s="1"/>
    </row>
    <row r="67" spans="1:7" ht="18.75" collapsed="1" x14ac:dyDescent="0.2">
      <c r="A67" s="50" t="s">
        <v>293</v>
      </c>
      <c r="B67" s="54" t="s">
        <v>8</v>
      </c>
      <c r="C67" s="51"/>
      <c r="D67" s="18"/>
      <c r="E67" s="18"/>
      <c r="F67" s="1"/>
      <c r="G67" s="1"/>
    </row>
    <row r="68" spans="1:7" ht="27" customHeight="1" x14ac:dyDescent="0.25">
      <c r="A68" s="62" t="s">
        <v>189</v>
      </c>
      <c r="B68" s="38"/>
      <c r="C68" s="39"/>
      <c r="F68" s="1"/>
      <c r="G68" s="1"/>
    </row>
    <row r="69" spans="1:7" ht="15.75" x14ac:dyDescent="0.2">
      <c r="A69" s="50" t="s">
        <v>280</v>
      </c>
      <c r="B69" s="53" t="s">
        <v>13</v>
      </c>
      <c r="C69" s="51" t="s">
        <v>555</v>
      </c>
      <c r="D69" s="18"/>
      <c r="E69" s="18"/>
      <c r="F69" s="1"/>
      <c r="G69" s="1"/>
    </row>
    <row r="70" spans="1:7" ht="60" hidden="1" outlineLevel="2" x14ac:dyDescent="0.2">
      <c r="A70" s="49" t="s">
        <v>281</v>
      </c>
      <c r="B70" s="17" t="s">
        <v>13</v>
      </c>
      <c r="C70" s="83" t="s">
        <v>556</v>
      </c>
      <c r="D70" s="18"/>
      <c r="E70" s="18"/>
      <c r="F70" s="1"/>
      <c r="G70" s="1"/>
    </row>
    <row r="71" spans="1:7" ht="15" hidden="1" outlineLevel="2" x14ac:dyDescent="0.2">
      <c r="A71" s="49" t="s">
        <v>200</v>
      </c>
      <c r="B71" s="17" t="s">
        <v>8</v>
      </c>
      <c r="C71" s="52"/>
      <c r="D71" s="18"/>
      <c r="E71" s="18"/>
      <c r="F71" s="1"/>
      <c r="G71" s="1"/>
    </row>
    <row r="72" spans="1:7" ht="15.75" collapsed="1" x14ac:dyDescent="0.2">
      <c r="A72" s="50" t="s">
        <v>205</v>
      </c>
      <c r="B72" s="53" t="s">
        <v>8</v>
      </c>
      <c r="C72" s="51"/>
      <c r="D72" s="18"/>
      <c r="E72" s="18"/>
      <c r="F72" s="1"/>
      <c r="G72" s="1"/>
    </row>
    <row r="73" spans="1:7" ht="15" hidden="1" outlineLevel="2" x14ac:dyDescent="0.2">
      <c r="A73" s="49" t="s">
        <v>206</v>
      </c>
      <c r="B73" s="17" t="s">
        <v>8</v>
      </c>
      <c r="C73" s="52"/>
      <c r="D73" s="18"/>
      <c r="E73" s="18"/>
      <c r="F73" s="1"/>
      <c r="G73" s="1"/>
    </row>
    <row r="74" spans="1:7" ht="30" hidden="1" outlineLevel="2" x14ac:dyDescent="0.2">
      <c r="A74" s="49" t="s">
        <v>211</v>
      </c>
      <c r="B74" s="17" t="s">
        <v>11</v>
      </c>
      <c r="C74" s="52"/>
      <c r="D74" s="18"/>
      <c r="E74" s="18"/>
      <c r="F74" s="1"/>
      <c r="G74" s="1"/>
    </row>
    <row r="75" spans="1:7" ht="15" hidden="1" outlineLevel="2" x14ac:dyDescent="0.2">
      <c r="A75" s="49" t="s">
        <v>282</v>
      </c>
      <c r="B75" s="17" t="s">
        <v>8</v>
      </c>
      <c r="C75" s="52"/>
      <c r="D75" s="18"/>
      <c r="E75" s="18"/>
      <c r="F75" s="1"/>
      <c r="G75" s="1"/>
    </row>
    <row r="76" spans="1:7" ht="27" customHeight="1" collapsed="1" x14ac:dyDescent="0.25">
      <c r="A76" s="62" t="s">
        <v>319</v>
      </c>
      <c r="B76" s="38"/>
      <c r="C76" s="39"/>
      <c r="F76" s="1"/>
      <c r="G76" s="1"/>
    </row>
    <row r="77" spans="1:7" ht="30" x14ac:dyDescent="0.2">
      <c r="A77" s="50" t="s">
        <v>283</v>
      </c>
      <c r="B77" s="53" t="s">
        <v>11</v>
      </c>
      <c r="C77" s="51" t="s">
        <v>370</v>
      </c>
      <c r="D77" s="18"/>
      <c r="E77" s="18"/>
      <c r="F77" s="1"/>
      <c r="G77" s="1"/>
    </row>
    <row r="78" spans="1:7" ht="15" hidden="1" outlineLevel="2" x14ac:dyDescent="0.2">
      <c r="A78" s="49" t="s">
        <v>223</v>
      </c>
      <c r="B78" s="17" t="s">
        <v>8</v>
      </c>
      <c r="C78" s="52"/>
      <c r="D78" s="18"/>
      <c r="E78" s="18"/>
      <c r="F78" s="1"/>
      <c r="G78" s="1"/>
    </row>
    <row r="79" spans="1:7" ht="15" hidden="1" outlineLevel="2" x14ac:dyDescent="0.2">
      <c r="A79" s="49" t="s">
        <v>284</v>
      </c>
      <c r="B79" s="17" t="s">
        <v>11</v>
      </c>
      <c r="C79" s="52"/>
      <c r="D79" s="18"/>
      <c r="E79" s="18"/>
      <c r="F79" s="1"/>
      <c r="G79" s="1"/>
    </row>
    <row r="80" spans="1:7" ht="30" hidden="1" outlineLevel="2" x14ac:dyDescent="0.2">
      <c r="A80" s="49" t="s">
        <v>285</v>
      </c>
      <c r="B80" s="17" t="s">
        <v>11</v>
      </c>
      <c r="C80" s="52"/>
      <c r="D80" s="18"/>
      <c r="E80" s="18"/>
      <c r="F80" s="1"/>
      <c r="G80" s="1"/>
    </row>
    <row r="81" spans="1:10" ht="15" hidden="1" outlineLevel="2" x14ac:dyDescent="0.2">
      <c r="A81" s="49" t="s">
        <v>230</v>
      </c>
      <c r="B81" s="17" t="s">
        <v>13</v>
      </c>
      <c r="C81" s="52" t="s">
        <v>442</v>
      </c>
      <c r="D81" s="18"/>
      <c r="E81" s="18"/>
      <c r="F81" s="1"/>
      <c r="G81" s="1"/>
    </row>
    <row r="82" spans="1:10" ht="30" hidden="1" outlineLevel="2" x14ac:dyDescent="0.2">
      <c r="A82" s="49" t="s">
        <v>231</v>
      </c>
      <c r="B82" s="17" t="s">
        <v>13</v>
      </c>
      <c r="C82" s="52" t="s">
        <v>557</v>
      </c>
      <c r="D82" s="18"/>
      <c r="E82" s="18"/>
      <c r="F82" s="1"/>
      <c r="G82" s="1"/>
    </row>
    <row r="83" spans="1:10" ht="30" hidden="1" outlineLevel="2" x14ac:dyDescent="0.2">
      <c r="A83" s="49" t="s">
        <v>232</v>
      </c>
      <c r="B83" s="17" t="s">
        <v>13</v>
      </c>
      <c r="C83" s="52" t="s">
        <v>558</v>
      </c>
      <c r="D83" s="18"/>
      <c r="E83" s="18"/>
      <c r="F83" s="1"/>
      <c r="G83" s="1"/>
    </row>
    <row r="84" spans="1:10" ht="15" hidden="1" outlineLevel="2" x14ac:dyDescent="0.2">
      <c r="A84" s="49" t="s">
        <v>233</v>
      </c>
      <c r="B84" s="17" t="s">
        <v>11</v>
      </c>
      <c r="C84" s="52"/>
      <c r="D84" s="18"/>
      <c r="E84" s="18"/>
      <c r="F84" s="1"/>
      <c r="G84" s="1"/>
    </row>
    <row r="85" spans="1:10" ht="15.75" collapsed="1" x14ac:dyDescent="0.2">
      <c r="A85" s="50" t="s">
        <v>235</v>
      </c>
      <c r="B85" s="53" t="s">
        <v>11</v>
      </c>
      <c r="C85" s="51"/>
      <c r="D85" s="18"/>
      <c r="E85" s="18"/>
      <c r="F85" s="1"/>
      <c r="G85" s="1"/>
    </row>
    <row r="86" spans="1:10" ht="45" hidden="1" outlineLevel="2" x14ac:dyDescent="0.2">
      <c r="A86" s="49" t="s">
        <v>240</v>
      </c>
      <c r="B86" s="17" t="s">
        <v>11</v>
      </c>
      <c r="C86" s="52" t="s">
        <v>559</v>
      </c>
      <c r="D86" s="18"/>
      <c r="E86" s="18"/>
      <c r="F86" s="1"/>
      <c r="G86" s="1"/>
      <c r="H86" s="18"/>
      <c r="I86" s="18"/>
      <c r="J86" s="18"/>
    </row>
    <row r="87" spans="1:10" ht="30" hidden="1" outlineLevel="2" x14ac:dyDescent="0.2">
      <c r="A87" s="49" t="s">
        <v>241</v>
      </c>
      <c r="B87" s="17" t="s">
        <v>13</v>
      </c>
      <c r="C87" s="52" t="s">
        <v>560</v>
      </c>
      <c r="D87" s="18"/>
      <c r="E87" s="18"/>
      <c r="F87" s="1"/>
      <c r="G87" s="1"/>
      <c r="H87" s="18"/>
      <c r="I87" s="18"/>
      <c r="J87" s="18"/>
    </row>
    <row r="88" spans="1:10" ht="15" hidden="1" outlineLevel="2" x14ac:dyDescent="0.2">
      <c r="A88" s="49" t="s">
        <v>242</v>
      </c>
      <c r="B88" s="17" t="s">
        <v>8</v>
      </c>
      <c r="C88" s="52"/>
      <c r="D88" s="18"/>
      <c r="E88" s="18"/>
      <c r="F88" s="1"/>
      <c r="G88" s="1"/>
      <c r="H88" s="18"/>
      <c r="I88" s="18"/>
      <c r="J88" s="18"/>
    </row>
    <row r="89" spans="1:10" ht="15" hidden="1" outlineLevel="2" x14ac:dyDescent="0.2">
      <c r="A89" s="49" t="s">
        <v>243</v>
      </c>
      <c r="B89" s="17" t="s">
        <v>2</v>
      </c>
      <c r="C89" s="52" t="s">
        <v>561</v>
      </c>
      <c r="D89" s="18"/>
      <c r="E89" s="18"/>
      <c r="F89" s="1"/>
      <c r="G89" s="1"/>
      <c r="H89" s="18"/>
      <c r="I89" s="18"/>
      <c r="J89" s="18"/>
    </row>
    <row r="90" spans="1:10" ht="30" hidden="1" outlineLevel="2" x14ac:dyDescent="0.2">
      <c r="A90" s="49" t="s">
        <v>244</v>
      </c>
      <c r="B90" s="17" t="s">
        <v>13</v>
      </c>
      <c r="C90" s="52" t="s">
        <v>562</v>
      </c>
      <c r="D90" s="18"/>
      <c r="E90" s="18"/>
      <c r="F90" s="1"/>
      <c r="G90" s="1"/>
      <c r="H90" s="18"/>
      <c r="I90" s="18"/>
      <c r="J90" s="18"/>
    </row>
    <row r="91" spans="1:10" ht="12.75" customHeight="1" collapsed="1" x14ac:dyDescent="0.2">
      <c r="D91" s="18"/>
      <c r="E91" s="18"/>
      <c r="F91" s="1"/>
      <c r="G91" s="1"/>
    </row>
    <row r="92" spans="1:10" ht="12.75" customHeight="1" x14ac:dyDescent="0.2">
      <c r="D92" s="18"/>
      <c r="E92" s="18"/>
      <c r="F92" s="1"/>
      <c r="G92" s="1"/>
    </row>
    <row r="93" spans="1:10" ht="12.75" customHeight="1" x14ac:dyDescent="0.2">
      <c r="D93" s="18"/>
      <c r="E93" s="18"/>
      <c r="F93" s="1"/>
      <c r="G93" s="1"/>
    </row>
  </sheetData>
  <sheetProtection formatColumns="0" formatRows="0" insertHyperlinks="0" selectLockedCells="1"/>
  <dataConsolidate/>
  <conditionalFormatting sqref="B21:B24 B43:B67 B69:B75">
    <cfRule type="containsText" dxfId="1482" priority="97" operator="containsText" text="TG0">
      <formula>NOT(ISERROR(SEARCH("TG0",B21)))</formula>
    </cfRule>
    <cfRule type="containsText" dxfId="1481" priority="96" operator="containsText" text="TG1">
      <formula>NOT(ISERROR(SEARCH("TG1",B21)))</formula>
    </cfRule>
    <cfRule type="containsText" dxfId="1480" priority="95" operator="containsText" text="TG2">
      <formula>NOT(ISERROR(SEARCH("TG2",B21)))</formula>
    </cfRule>
    <cfRule type="containsText" dxfId="1479" priority="94" operator="containsText" text="TG3">
      <formula>NOT(ISERROR(SEARCH("TG3",B21)))</formula>
    </cfRule>
  </conditionalFormatting>
  <conditionalFormatting sqref="B22 B24">
    <cfRule type="containsText" dxfId="1478" priority="93" operator="containsText" text="Ja">
      <formula>NOT(ISERROR(SEARCH("Ja",B22)))</formula>
    </cfRule>
  </conditionalFormatting>
  <conditionalFormatting sqref="B22">
    <cfRule type="containsText" dxfId="1477" priority="92" operator="containsText" text="ja">
      <formula>NOT(ISERROR(SEARCH("ja",B22)))</formula>
    </cfRule>
  </conditionalFormatting>
  <conditionalFormatting sqref="B28">
    <cfRule type="cellIs" dxfId="1476" priority="102" operator="lessThan">
      <formula>0.79</formula>
    </cfRule>
    <cfRule type="cellIs" dxfId="1475" priority="104" operator="greaterThan">
      <formula>0.79</formula>
    </cfRule>
    <cfRule type="cellIs" dxfId="1474" priority="103" operator="greaterThan">
      <formula>0.9</formula>
    </cfRule>
  </conditionalFormatting>
  <conditionalFormatting sqref="B29">
    <cfRule type="containsText" dxfId="1473" priority="47" operator="containsText" text="God">
      <formula>NOT(ISERROR(SEARCH("God",B29)))</formula>
    </cfRule>
    <cfRule type="containsText" dxfId="1472" priority="44" operator="containsText" text="For lite">
      <formula>NOT(ISERROR(SEARCH("For lite",B29)))</formula>
    </cfRule>
    <cfRule type="containsText" dxfId="1471" priority="45" operator="containsText" text="Mangelfull">
      <formula>NOT(ISERROR(SEARCH("Mangelfull",B29)))</formula>
    </cfRule>
    <cfRule type="containsText" dxfId="1470" priority="46" operator="containsText" text="Tilstrekkelig">
      <formula>NOT(ISERROR(SEARCH("Tilstrekkelig",B29)))</formula>
    </cfRule>
  </conditionalFormatting>
  <conditionalFormatting sqref="B33:B41 B77:B90">
    <cfRule type="containsText" dxfId="1469" priority="100" operator="containsText" text="EG1">
      <formula>NOT(ISERROR(SEARCH("EG1",B33)))</formula>
    </cfRule>
    <cfRule type="containsText" dxfId="1468" priority="99" operator="containsText" text="EG2">
      <formula>NOT(ISERROR(SEARCH("EG2",B33)))</formula>
    </cfRule>
    <cfRule type="containsText" dxfId="1467" priority="101" operator="containsText" text="EG0">
      <formula>NOT(ISERROR(SEARCH("EG0",B33)))</formula>
    </cfRule>
  </conditionalFormatting>
  <conditionalFormatting sqref="B77:B90 B33:B41">
    <cfRule type="containsText" dxfId="1466" priority="98" operator="containsText" text="EG3">
      <formula>NOT(ISERROR(SEARCH("EG3",B33)))</formula>
    </cfRule>
  </conditionalFormatting>
  <conditionalFormatting sqref="B77:B90">
    <cfRule type="containsText" dxfId="1465" priority="2" operator="containsText" text="TG2">
      <formula>NOT(ISERROR(SEARCH("TG2",B77)))</formula>
    </cfRule>
    <cfRule type="containsText" dxfId="1464" priority="3" operator="containsText" text="TG1">
      <formula>NOT(ISERROR(SEARCH("TG1",B77)))</formula>
    </cfRule>
    <cfRule type="containsText" dxfId="1463" priority="4" operator="containsText" text="TG0">
      <formula>NOT(ISERROR(SEARCH("TG0",B77)))</formula>
    </cfRule>
    <cfRule type="containsText" dxfId="1462" priority="1" operator="containsText" text="TG3">
      <formula>NOT(ISERROR(SEARCH("TG3",B77)))</formula>
    </cfRule>
  </conditionalFormatting>
  <conditionalFormatting sqref="L2">
    <cfRule type="containsText" dxfId="1461" priority="87" operator="containsText" text="TG0">
      <formula>NOT(ISERROR(SEARCH("TG0",L2)))</formula>
    </cfRule>
    <cfRule type="containsText" dxfId="1460" priority="83" operator="containsText" text="TG3">
      <formula>NOT(ISERROR(SEARCH("TG3",L2)))</formula>
    </cfRule>
    <cfRule type="containsText" dxfId="1459" priority="84" operator="containsText" text="TG2">
      <formula>NOT(ISERROR(SEARCH("TG2",L2)))</formula>
    </cfRule>
    <cfRule type="containsText" dxfId="1458" priority="85" operator="containsText" text="TG1">
      <formula>NOT(ISERROR(SEARCH("TG1",L2)))</formula>
    </cfRule>
    <cfRule type="containsText" dxfId="1457" priority="86" operator="containsText" text="TG0">
      <formula>NOT(ISERROR(SEARCH("TG0",L2)))</formula>
    </cfRule>
    <cfRule type="containsText" dxfId="1456" priority="81" operator="containsText" text="ja">
      <formula>NOT(ISERROR(SEARCH("ja",L2)))</formula>
    </cfRule>
    <cfRule type="containsText" dxfId="1455" priority="82" operator="containsText" text="Ja">
      <formula>NOT(ISERROR(SEARCH("Ja",L2)))</formula>
    </cfRule>
  </conditionalFormatting>
  <conditionalFormatting sqref="M2 O2:P2">
    <cfRule type="containsText" dxfId="1454" priority="106" operator="containsText" text="EG2">
      <formula>NOT(ISERROR(SEARCH("EG2",M2)))</formula>
    </cfRule>
    <cfRule type="containsText" dxfId="1453" priority="107" operator="containsText" text="EG1">
      <formula>NOT(ISERROR(SEARCH("EG1",M2)))</formula>
    </cfRule>
    <cfRule type="containsText" dxfId="1452" priority="108" operator="containsText" text="EG0">
      <formula>NOT(ISERROR(SEARCH("EG0",M2)))</formula>
    </cfRule>
    <cfRule type="containsText" dxfId="1451" priority="105" operator="containsText" text="EG3">
      <formula>NOT(ISERROR(SEARCH("EG3",M2)))</formula>
    </cfRule>
  </conditionalFormatting>
  <conditionalFormatting sqref="N2">
    <cfRule type="containsText" dxfId="1450" priority="77" operator="containsText" text="TG2">
      <formula>NOT(ISERROR(SEARCH("TG2",N2)))</formula>
    </cfRule>
    <cfRule type="containsText" dxfId="1449" priority="78" operator="containsText" text="TG1">
      <formula>NOT(ISERROR(SEARCH("TG1",N2)))</formula>
    </cfRule>
    <cfRule type="containsText" dxfId="1448" priority="79" operator="containsText" text="TG0">
      <formula>NOT(ISERROR(SEARCH("TG0",N2)))</formula>
    </cfRule>
    <cfRule type="containsText" dxfId="1447" priority="80" operator="containsText" text="TG0">
      <formula>NOT(ISERROR(SEARCH("TG0",N2)))</formula>
    </cfRule>
    <cfRule type="containsText" dxfId="1446" priority="76" operator="containsText" text="TG3">
      <formula>NOT(ISERROR(SEARCH("TG3",N2)))</formula>
    </cfRule>
    <cfRule type="containsText" dxfId="1445" priority="75" operator="containsText" text="Ja">
      <formula>NOT(ISERROR(SEARCH("Ja",N2)))</formula>
    </cfRule>
  </conditionalFormatting>
  <conditionalFormatting sqref="Q2">
    <cfRule type="cellIs" dxfId="1444" priority="67" operator="lessThan">
      <formula>0.79</formula>
    </cfRule>
    <cfRule type="cellIs" dxfId="1443" priority="69" operator="greaterThan">
      <formula>0.79</formula>
    </cfRule>
    <cfRule type="cellIs" dxfId="1442" priority="68" operator="greaterThan">
      <formula>0.9</formula>
    </cfRule>
  </conditionalFormatting>
  <conditionalFormatting sqref="R2">
    <cfRule type="containsText" dxfId="1441" priority="66" operator="containsText" text="God">
      <formula>NOT(ISERROR(SEARCH("God",R2)))</formula>
    </cfRule>
    <cfRule type="containsText" dxfId="1440" priority="65" operator="containsText" text="Tilstrekkelig">
      <formula>NOT(ISERROR(SEARCH("Tilstrekkelig",R2)))</formula>
    </cfRule>
    <cfRule type="containsText" dxfId="1439" priority="64" operator="containsText" text="Mangelfull">
      <formula>NOT(ISERROR(SEARCH("Mangelfull",R2)))</formula>
    </cfRule>
    <cfRule type="containsText" dxfId="1438" priority="63" operator="containsText" text="For lite">
      <formula>NOT(ISERROR(SEARCH("For lite",R2)))</formula>
    </cfRule>
  </conditionalFormatting>
  <conditionalFormatting sqref="U2:AC2">
    <cfRule type="containsText" dxfId="1437" priority="58" operator="containsText" text="EG3">
      <formula>NOT(ISERROR(SEARCH("EG3",U2)))</formula>
    </cfRule>
    <cfRule type="containsText" dxfId="1436" priority="61" operator="containsText" text="EG0">
      <formula>NOT(ISERROR(SEARCH("EG0",U2)))</formula>
    </cfRule>
    <cfRule type="containsText" dxfId="1435" priority="60" operator="containsText" text="EG1">
      <formula>NOT(ISERROR(SEARCH("EG1",U2)))</formula>
    </cfRule>
    <cfRule type="containsText" dxfId="1434" priority="59" operator="containsText" text="EG2">
      <formula>NOT(ISERROR(SEARCH("EG2",U2)))</formula>
    </cfRule>
  </conditionalFormatting>
  <conditionalFormatting sqref="AD2:CB2">
    <cfRule type="containsText" dxfId="1433" priority="6" operator="containsText" text="TG2">
      <formula>NOT(ISERROR(SEARCH("TG2",AD2)))</formula>
    </cfRule>
    <cfRule type="containsText" dxfId="1432" priority="7" operator="containsText" text="TG1">
      <formula>NOT(ISERROR(SEARCH("TG1",AD2)))</formula>
    </cfRule>
    <cfRule type="containsText" dxfId="1431" priority="8" operator="containsText" text="TG0">
      <formula>NOT(ISERROR(SEARCH("TG0",AD2)))</formula>
    </cfRule>
    <cfRule type="containsText" dxfId="1430" priority="5" operator="containsText" text="TG3">
      <formula>NOT(ISERROR(SEARCH("TG3",AD2)))</formula>
    </cfRule>
  </conditionalFormatting>
  <conditionalFormatting sqref="BX2:CB2">
    <cfRule type="containsText" dxfId="1429" priority="29" operator="containsText" text="ja">
      <formula>NOT(ISERROR(SEARCH("ja",BX2)))</formula>
    </cfRule>
    <cfRule type="containsText" dxfId="1428" priority="30" operator="containsText" text="Ja">
      <formula>NOT(ISERROR(SEARCH("Ja",BX2)))</formula>
    </cfRule>
  </conditionalFormatting>
  <hyperlinks>
    <hyperlink ref="C14" r:id="rId1" xr:uid="{C3F46794-0204-4A86-B182-500D434E569A}"/>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43" operator="containsText" id="{6F681D97-446A-4A79-BB43-021A2EDCFE79}">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62" operator="containsText" id="{EF8F1CED-40E9-47E7-87BB-872EF81C5BEE}">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491BBCDF-3C9A-4F00-8190-0F65A8065E73}">
          <x14:formula1>
            <xm:f>Evalueringsmatrise_grunnlag!$A$9:$A$13</xm:f>
          </x14:formula1>
          <xm:sqref>B33:B41</xm:sqref>
        </x14:dataValidation>
        <x14:dataValidation type="list" allowBlank="1" showInputMessage="1" showErrorMessage="1" xr:uid="{BE0DCF5C-825A-47DC-83E9-8553FAE73FBE}">
          <x14:formula1>
            <xm:f>Evalueringsmatrise_grunnlag!$A$27:$A$28</xm:f>
          </x14:formula1>
          <xm:sqref>B24 B68 B76</xm:sqref>
        </x14:dataValidation>
        <x14:dataValidation type="list" allowBlank="1" showInputMessage="1" showErrorMessage="1" xr:uid="{D210D4B7-74B2-499B-8B42-A7B4CE583376}">
          <x14:formula1>
            <xm:f>Evalueringsmatrise_grunnlag!$A$2:$A$6</xm:f>
          </x14:formula1>
          <xm:sqref>B43:B67 B69:B75 B77:B90</xm:sqref>
        </x14:dataValidation>
        <x14:dataValidation type="list" allowBlank="1" showInputMessage="1" showErrorMessage="1" xr:uid="{81890053-5F84-40ED-B23D-FCFF7486628C}">
          <x14:formula1>
            <xm:f>Evalueringsmatrise_grunnlag!$A$21:$A$24</xm:f>
          </x14:formula1>
          <xm:sqref>B29</xm:sqref>
        </x14:dataValidation>
        <x14:dataValidation type="list" allowBlank="1" showInputMessage="1" showErrorMessage="1" xr:uid="{B233EED5-AA15-4ECB-8CA1-6E8CE97EA8F6}">
          <x14:formula1>
            <xm:f>Evalueringsmatrise_grunnlag!$E$13:$E$17</xm:f>
          </x14:formula1>
          <xm:sqref>B22</xm:sqref>
        </x14:dataValidation>
        <x14:dataValidation type="list" allowBlank="1" showInputMessage="1" showErrorMessage="1" xr:uid="{EB6B019D-05F9-4061-BAE8-93C6AE8E58C5}">
          <x14:formula1>
            <xm:f>Evalueringsmatrise_grunnlag!$E$2:$E$4</xm:f>
          </x14:formula1>
          <xm:sqref>B31</xm:sqref>
        </x14:dataValidation>
        <x14:dataValidation type="list" allowBlank="1" showInputMessage="1" showErrorMessage="1" xr:uid="{673C5490-43AD-4425-8946-0339A6526DAA}">
          <x14:formula1>
            <xm:f>Evalueringsmatrise_grunnlag!$E$7:$E$10</xm:f>
          </x14:formula1>
          <xm:sqref>B23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CEB4D-5479-4FAD-8A13-6B4A8C28F88E}">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Lovisenlund skole</v>
      </c>
      <c r="B2" s="65" t="str">
        <f>$B$12</f>
        <v>1.-7. trinn</v>
      </c>
      <c r="C2" s="22">
        <f>$B$13</f>
        <v>449</v>
      </c>
      <c r="D2" s="22">
        <f>$B$14</f>
        <v>0</v>
      </c>
      <c r="E2" s="22">
        <f>$B$15</f>
        <v>6163</v>
      </c>
      <c r="F2" s="66">
        <f>$B$16</f>
        <v>19112</v>
      </c>
      <c r="G2" s="66">
        <f>$B$17</f>
        <v>14700</v>
      </c>
      <c r="H2" s="66">
        <f>$B$18</f>
        <v>14700</v>
      </c>
      <c r="I2" s="66">
        <f>$B$19</f>
        <v>0</v>
      </c>
      <c r="J2" s="66">
        <f>$B$20</f>
        <v>1950</v>
      </c>
      <c r="K2" s="22">
        <f>$B$21</f>
        <v>2005</v>
      </c>
      <c r="L2" s="32" t="str">
        <f>$B$22</f>
        <v>Nei</v>
      </c>
      <c r="M2" s="32" t="str">
        <f>$B$23</f>
        <v>A</v>
      </c>
      <c r="N2" s="32" t="str">
        <f>$B$24</f>
        <v>Nei</v>
      </c>
      <c r="O2" s="33">
        <f>$B$26</f>
        <v>531.9</v>
      </c>
      <c r="P2" s="32">
        <f>$B$27</f>
        <v>591</v>
      </c>
      <c r="Q2" s="21">
        <f>$B$28</f>
        <v>0.75972927241962773</v>
      </c>
      <c r="R2" s="61" t="str">
        <f>$B$29</f>
        <v>God</v>
      </c>
      <c r="S2" s="22">
        <f>$B$30</f>
        <v>32.739420935412028</v>
      </c>
      <c r="T2" s="32" t="str">
        <f>$B$31</f>
        <v>↓</v>
      </c>
      <c r="U2" s="17" t="str">
        <f>$B$33</f>
        <v>EG1</v>
      </c>
      <c r="V2" s="17" t="str">
        <f>$B$34</f>
        <v>EG1</v>
      </c>
      <c r="W2" s="17" t="str">
        <f>$B$35</f>
        <v>EG0</v>
      </c>
      <c r="X2" s="17" t="str">
        <f>$B$36</f>
        <v>EG1</v>
      </c>
      <c r="Y2" s="17" t="str">
        <f>$B$37</f>
        <v>EG1</v>
      </c>
      <c r="Z2" s="17" t="str">
        <f>$B$38</f>
        <v>EG1</v>
      </c>
      <c r="AA2" s="17" t="str">
        <f>$B$39</f>
        <v>EG1</v>
      </c>
      <c r="AB2" s="17" t="str">
        <f>$B$40</f>
        <v>EG1</v>
      </c>
      <c r="AC2" s="17" t="str">
        <f>$B$41</f>
        <v>EG1</v>
      </c>
      <c r="AD2" s="17" t="str">
        <f>$B$43</f>
        <v>TG2</v>
      </c>
      <c r="AE2" s="17" t="str">
        <f>$B$44</f>
        <v>TG3</v>
      </c>
      <c r="AF2" s="17" t="str">
        <f>$B$45</f>
        <v>TG2</v>
      </c>
      <c r="AG2" s="17" t="str">
        <f>$B$46</f>
        <v>TG2</v>
      </c>
      <c r="AH2" s="17" t="str">
        <f>$B$47</f>
        <v>TG2</v>
      </c>
      <c r="AI2" s="17" t="str">
        <f>$B$48</f>
        <v>TG1</v>
      </c>
      <c r="AJ2" s="17" t="str">
        <f>$B$49</f>
        <v>TG1</v>
      </c>
      <c r="AK2" s="17" t="str">
        <f>$B$50</f>
        <v>TG2</v>
      </c>
      <c r="AL2" s="17" t="str">
        <f>$B$51</f>
        <v>TG3</v>
      </c>
      <c r="AM2" s="17" t="str">
        <f>$B$52</f>
        <v>TG1</v>
      </c>
      <c r="AN2" s="17" t="str">
        <f>$B$53</f>
        <v>TG1</v>
      </c>
      <c r="AO2" s="17" t="str">
        <f>$B$54</f>
        <v>TG1</v>
      </c>
      <c r="AP2" s="17" t="str">
        <f>$B$55</f>
        <v>TG1</v>
      </c>
      <c r="AQ2" s="17" t="str">
        <f>$B$56</f>
        <v>TG2</v>
      </c>
      <c r="AR2" s="17" t="str">
        <f>$B$57</f>
        <v>TG1</v>
      </c>
      <c r="AS2" s="17" t="str">
        <f>$B$58</f>
        <v>TG1</v>
      </c>
      <c r="AT2" s="17" t="str">
        <f>$B$59</f>
        <v>TG1</v>
      </c>
      <c r="AU2" s="17" t="str">
        <f>$B$60</f>
        <v>TG1</v>
      </c>
      <c r="AV2" s="17" t="str">
        <f>$B$61</f>
        <v>TG1</v>
      </c>
      <c r="AW2" s="17" t="str">
        <f>$B$62</f>
        <v>TG1</v>
      </c>
      <c r="AX2" s="17" t="str">
        <f>$B$63</f>
        <v>TG1</v>
      </c>
      <c r="AY2" s="17" t="str">
        <f>$B$64</f>
        <v>TG1</v>
      </c>
      <c r="AZ2" s="17" t="str">
        <f>$B$65</f>
        <v>TG1</v>
      </c>
      <c r="BA2" s="17" t="str">
        <f>$B$66</f>
        <v>TG2</v>
      </c>
      <c r="BB2" s="17" t="str">
        <f>$B$67</f>
        <v>TG2</v>
      </c>
      <c r="BC2" s="17" t="str">
        <f>$B$69</f>
        <v>TG3</v>
      </c>
      <c r="BD2" s="17" t="str">
        <f>$B$70</f>
        <v>TG3</v>
      </c>
      <c r="BE2" s="17" t="str">
        <f>$B$71</f>
        <v>TG1</v>
      </c>
      <c r="BF2" s="17" t="str">
        <f>$B$72</f>
        <v>TG2</v>
      </c>
      <c r="BG2" s="17" t="str">
        <f>$B$73</f>
        <v>TG3</v>
      </c>
      <c r="BH2" s="17" t="str">
        <f>$B$74</f>
        <v>TG1</v>
      </c>
      <c r="BI2" s="17" t="str">
        <f>$B$75</f>
        <v>TG2</v>
      </c>
      <c r="BJ2" s="17" t="str">
        <f>$B$77</f>
        <v>TG3</v>
      </c>
      <c r="BK2" s="17" t="str">
        <f>$B$78</f>
        <v>TG2</v>
      </c>
      <c r="BL2" s="17" t="str">
        <f>$B$79</f>
        <v>TG3</v>
      </c>
      <c r="BM2" s="17" t="str">
        <f>$B$80</f>
        <v>TG3</v>
      </c>
      <c r="BN2" s="17" t="str">
        <f>$B$81</f>
        <v>TG3</v>
      </c>
      <c r="BO2" s="17" t="str">
        <f>$B$82</f>
        <v>TG3</v>
      </c>
      <c r="BP2" s="17" t="str">
        <f>$B$83</f>
        <v>TG3</v>
      </c>
      <c r="BQ2" s="17" t="str">
        <f>$B$84</f>
        <v>TG2</v>
      </c>
      <c r="BR2" s="17" t="str">
        <f>$B$85</f>
        <v>TG3</v>
      </c>
      <c r="BS2" s="17" t="str">
        <f>$B$86</f>
        <v>TG3</v>
      </c>
      <c r="BT2" s="17" t="str">
        <f>$B$87</f>
        <v>TG3</v>
      </c>
      <c r="BU2" s="17" t="str">
        <f>$B$88</f>
        <v>TG3</v>
      </c>
      <c r="BV2" s="17" t="str">
        <f>$B$89</f>
        <v>TG3</v>
      </c>
      <c r="BW2" s="17" t="str">
        <f>$B$90</f>
        <v>TG3</v>
      </c>
      <c r="BX2" s="17" t="e">
        <f>#REF!</f>
        <v>#REF!</v>
      </c>
      <c r="BY2" s="17" t="e">
        <f>#REF!</f>
        <v>#REF!</v>
      </c>
      <c r="BZ2" s="17" t="e">
        <f>#REF!</f>
        <v>#REF!</v>
      </c>
      <c r="CA2" s="17" t="e">
        <f>#REF!</f>
        <v>#REF!</v>
      </c>
      <c r="CB2" s="17" t="e">
        <f>#REF!</f>
        <v>#REF!</v>
      </c>
      <c r="CC2" s="97">
        <f>D48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563</v>
      </c>
      <c r="B11" s="9" t="s">
        <v>303</v>
      </c>
      <c r="C11" s="9" t="s">
        <v>304</v>
      </c>
      <c r="AV11" s="1"/>
      <c r="AW11" s="1"/>
    </row>
    <row r="12" spans="1:81" ht="15.75" x14ac:dyDescent="0.25">
      <c r="A12" s="51" t="s">
        <v>247</v>
      </c>
      <c r="B12" s="34" t="s">
        <v>332</v>
      </c>
      <c r="C12" s="51"/>
      <c r="D12" s="10"/>
      <c r="E12" s="10"/>
      <c r="F12" s="10"/>
      <c r="G12" s="10"/>
      <c r="H12" s="10"/>
      <c r="I12" s="10"/>
      <c r="J12" s="10"/>
      <c r="K12" s="10"/>
      <c r="L12" s="10"/>
      <c r="M12" s="10"/>
      <c r="N12" s="10"/>
      <c r="O12" s="10"/>
      <c r="P12" s="10"/>
      <c r="Q12" s="10"/>
      <c r="R12" s="10"/>
      <c r="S12" s="10"/>
      <c r="T12" s="10"/>
      <c r="U12" s="10"/>
      <c r="V12" s="10"/>
      <c r="W12" s="10"/>
      <c r="X12" s="10"/>
      <c r="Y12" s="10"/>
      <c r="Z12" s="10"/>
      <c r="BC12" s="10"/>
      <c r="BD12" s="10"/>
    </row>
    <row r="13" spans="1:81" ht="15.75" x14ac:dyDescent="0.25">
      <c r="A13" s="51" t="s">
        <v>248</v>
      </c>
      <c r="B13" s="19">
        <v>449</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81" ht="15.75" x14ac:dyDescent="0.25">
      <c r="A14" s="51" t="s">
        <v>249</v>
      </c>
      <c r="B14" s="28"/>
      <c r="C14" s="71" t="s">
        <v>410</v>
      </c>
      <c r="D14" s="10"/>
      <c r="E14" s="10"/>
      <c r="F14" s="10"/>
      <c r="G14" s="10"/>
      <c r="H14" s="10"/>
      <c r="I14" s="10"/>
      <c r="J14" s="10"/>
      <c r="K14" s="10"/>
      <c r="L14" s="10"/>
      <c r="M14" s="10"/>
      <c r="N14" s="10"/>
      <c r="Q14" s="10"/>
    </row>
    <row r="15" spans="1:81" ht="15" x14ac:dyDescent="0.2">
      <c r="A15" s="51" t="s">
        <v>250</v>
      </c>
      <c r="B15" s="17">
        <v>6163</v>
      </c>
      <c r="C15" s="51"/>
      <c r="F15" s="1"/>
      <c r="G15" s="1"/>
    </row>
    <row r="16" spans="1:81" ht="15" x14ac:dyDescent="0.2">
      <c r="A16" s="51" t="s">
        <v>251</v>
      </c>
      <c r="B16" s="17">
        <v>19112</v>
      </c>
      <c r="C16" s="51"/>
      <c r="F16" s="1"/>
      <c r="G16" s="1"/>
    </row>
    <row r="17" spans="1:17" ht="15" x14ac:dyDescent="0.2">
      <c r="A17" s="51" t="s">
        <v>252</v>
      </c>
      <c r="B17" s="63">
        <f>$B$18+$B$19</f>
        <v>14700</v>
      </c>
      <c r="C17" s="51"/>
      <c r="F17" s="1"/>
      <c r="G17" s="1"/>
    </row>
    <row r="18" spans="1:17" ht="15" hidden="1" outlineLevel="2" x14ac:dyDescent="0.2">
      <c r="A18" s="49" t="s">
        <v>253</v>
      </c>
      <c r="B18" s="17">
        <v>14700</v>
      </c>
      <c r="C18" s="52"/>
      <c r="F18" s="1"/>
      <c r="G18" s="1"/>
    </row>
    <row r="19" spans="1:17" ht="15" hidden="1" outlineLevel="2" x14ac:dyDescent="0.2">
      <c r="A19" s="49" t="s">
        <v>254</v>
      </c>
      <c r="B19" s="17">
        <v>0</v>
      </c>
      <c r="C19" s="52"/>
      <c r="F19" s="1"/>
      <c r="G19" s="1"/>
    </row>
    <row r="20" spans="1:17" ht="15" collapsed="1" x14ac:dyDescent="0.2">
      <c r="A20" s="51" t="s">
        <v>255</v>
      </c>
      <c r="B20" s="17">
        <v>1950</v>
      </c>
      <c r="C20" s="51" t="s">
        <v>564</v>
      </c>
      <c r="F20" s="1"/>
      <c r="G20" s="1"/>
    </row>
    <row r="21" spans="1:17" ht="15" x14ac:dyDescent="0.2">
      <c r="A21" s="51" t="s">
        <v>256</v>
      </c>
      <c r="B21" s="17">
        <v>2005</v>
      </c>
      <c r="C21" s="51"/>
      <c r="F21" s="1"/>
      <c r="G21" s="1"/>
    </row>
    <row r="22" spans="1:17" ht="15" x14ac:dyDescent="0.2">
      <c r="A22" s="51" t="s">
        <v>257</v>
      </c>
      <c r="B22" s="17" t="s">
        <v>30</v>
      </c>
      <c r="C22" s="51"/>
      <c r="F22" s="1"/>
      <c r="G22" s="1"/>
    </row>
    <row r="23" spans="1:17" ht="32.1" customHeight="1" x14ac:dyDescent="0.2">
      <c r="A23" s="51" t="s">
        <v>258</v>
      </c>
      <c r="B23" s="17" t="s">
        <v>16</v>
      </c>
      <c r="C23" s="51" t="str">
        <f>IF(Lovisenlund!B23=Evalueringsmatrise_grunnlag!E7,"Vedlikehold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F23" s="1"/>
      <c r="G23" s="1"/>
    </row>
    <row r="24" spans="1:17" ht="15" x14ac:dyDescent="0.2">
      <c r="A24" s="51" t="s">
        <v>259</v>
      </c>
      <c r="B24" s="17" t="s">
        <v>30</v>
      </c>
      <c r="C24" s="51"/>
      <c r="F24" s="1"/>
      <c r="G24" s="1"/>
    </row>
    <row r="25" spans="1:17" ht="27" customHeight="1" x14ac:dyDescent="0.25">
      <c r="A25" s="62" t="s">
        <v>309</v>
      </c>
      <c r="B25" s="38"/>
      <c r="C25" s="39"/>
      <c r="F25" s="1"/>
      <c r="G25" s="1"/>
    </row>
    <row r="26" spans="1:17" ht="30" hidden="1" outlineLevel="2" x14ac:dyDescent="0.25">
      <c r="A26" s="49" t="s">
        <v>310</v>
      </c>
      <c r="B26" s="22">
        <f>B27*0.9</f>
        <v>531.9</v>
      </c>
      <c r="C26" s="52"/>
      <c r="D26" s="10"/>
      <c r="E26" s="10"/>
      <c r="F26" s="10"/>
      <c r="G26" s="10"/>
      <c r="H26" s="10"/>
      <c r="I26" s="10"/>
      <c r="J26" s="10"/>
      <c r="K26" s="10"/>
      <c r="L26" s="10"/>
      <c r="M26" s="10"/>
      <c r="N26" s="10"/>
      <c r="Q26" s="10"/>
    </row>
    <row r="27" spans="1:17" ht="30" hidden="1" outlineLevel="2" x14ac:dyDescent="0.25">
      <c r="A27" s="49" t="s">
        <v>311</v>
      </c>
      <c r="B27" s="19">
        <v>591</v>
      </c>
      <c r="C27" s="52"/>
      <c r="D27" s="10"/>
      <c r="E27" s="10"/>
      <c r="F27" s="10"/>
      <c r="G27" s="10"/>
      <c r="H27" s="10"/>
      <c r="I27" s="10"/>
      <c r="J27" s="10"/>
      <c r="K27" s="10"/>
      <c r="L27" s="10"/>
      <c r="M27" s="10"/>
      <c r="N27" s="10"/>
      <c r="Q27" s="10"/>
    </row>
    <row r="28" spans="1:17" ht="15" collapsed="1" x14ac:dyDescent="0.25">
      <c r="A28" s="50" t="s">
        <v>290</v>
      </c>
      <c r="B28" s="21">
        <f>B13/B27</f>
        <v>0.75972927241962773</v>
      </c>
      <c r="C28" s="51"/>
      <c r="F28" s="1"/>
      <c r="G28" s="1"/>
    </row>
    <row r="29" spans="1:17" ht="15" x14ac:dyDescent="0.2">
      <c r="A29" s="50" t="s">
        <v>263</v>
      </c>
      <c r="B29" s="67" t="s">
        <v>39</v>
      </c>
      <c r="C29" s="51"/>
      <c r="F29" s="1"/>
      <c r="G29" s="1"/>
    </row>
    <row r="30" spans="1:17" ht="30" hidden="1" outlineLevel="2" x14ac:dyDescent="0.25">
      <c r="A30" s="49" t="s">
        <v>264</v>
      </c>
      <c r="B30" s="22">
        <f>$B$17/$B$13</f>
        <v>32.739420935412028</v>
      </c>
      <c r="C30" s="52"/>
      <c r="D30" s="10"/>
      <c r="E30" s="10"/>
      <c r="F30" s="10"/>
      <c r="G30" s="10"/>
      <c r="H30" s="10"/>
      <c r="I30" s="10"/>
      <c r="J30" s="10"/>
      <c r="K30" s="10"/>
      <c r="L30" s="10"/>
      <c r="M30" s="10"/>
      <c r="N30" s="10"/>
      <c r="Q30" s="10"/>
    </row>
    <row r="31" spans="1:17" ht="15" collapsed="1" x14ac:dyDescent="0.2">
      <c r="A31" s="50" t="s">
        <v>291</v>
      </c>
      <c r="B31" s="30" t="s">
        <v>10</v>
      </c>
      <c r="C31" s="51" t="s">
        <v>312</v>
      </c>
      <c r="F31" s="1"/>
      <c r="G31" s="1"/>
    </row>
    <row r="32" spans="1:17" ht="27" customHeight="1" x14ac:dyDescent="0.25">
      <c r="A32" s="62" t="s">
        <v>313</v>
      </c>
      <c r="B32" s="38" t="s">
        <v>313</v>
      </c>
      <c r="C32" s="39" t="s">
        <v>313</v>
      </c>
      <c r="F32" s="1"/>
      <c r="G32" s="1"/>
    </row>
    <row r="33" spans="1:7" ht="15.75" hidden="1" outlineLevel="1" x14ac:dyDescent="0.2">
      <c r="A33" s="50" t="s">
        <v>51</v>
      </c>
      <c r="B33" s="53" t="s">
        <v>23</v>
      </c>
      <c r="C33" s="51"/>
      <c r="F33" s="1"/>
      <c r="G33" s="1"/>
    </row>
    <row r="34" spans="1:7" ht="15" hidden="1" outlineLevel="2" x14ac:dyDescent="0.2">
      <c r="A34" s="49" t="s">
        <v>56</v>
      </c>
      <c r="B34" s="17" t="s">
        <v>23</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23</v>
      </c>
      <c r="C36" s="52"/>
      <c r="F36" s="1"/>
      <c r="G36" s="1"/>
    </row>
    <row r="37" spans="1:7" ht="15.75" hidden="1" outlineLevel="1" x14ac:dyDescent="0.2">
      <c r="A37" s="50" t="s">
        <v>71</v>
      </c>
      <c r="B37" s="53" t="s">
        <v>23</v>
      </c>
      <c r="C37" s="51"/>
      <c r="F37" s="1"/>
      <c r="G37" s="1"/>
    </row>
    <row r="38" spans="1:7" ht="27.95" hidden="1" customHeight="1" outlineLevel="2" x14ac:dyDescent="0.2">
      <c r="A38" s="49" t="s">
        <v>74</v>
      </c>
      <c r="B38" s="17" t="s">
        <v>23</v>
      </c>
      <c r="C38" s="52"/>
      <c r="F38" s="1"/>
      <c r="G38" s="1"/>
    </row>
    <row r="39" spans="1:7" ht="15" hidden="1" outlineLevel="2" x14ac:dyDescent="0.2">
      <c r="A39" s="49" t="s">
        <v>79</v>
      </c>
      <c r="B39" s="17" t="s">
        <v>23</v>
      </c>
      <c r="C39" s="52"/>
      <c r="F39" s="1"/>
      <c r="G39" s="1"/>
    </row>
    <row r="40" spans="1:7" ht="15.75" hidden="1" outlineLevel="1" x14ac:dyDescent="0.2">
      <c r="A40" s="50" t="s">
        <v>84</v>
      </c>
      <c r="B40" s="53" t="s">
        <v>23</v>
      </c>
      <c r="C40" s="51"/>
      <c r="F40" s="1"/>
      <c r="G40" s="1"/>
    </row>
    <row r="41" spans="1:7" ht="18.75" collapsed="1" x14ac:dyDescent="0.2">
      <c r="A41" s="50" t="s">
        <v>272</v>
      </c>
      <c r="B41" s="54" t="s">
        <v>23</v>
      </c>
      <c r="C41" s="51"/>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13</v>
      </c>
      <c r="C44" s="52" t="s">
        <v>565</v>
      </c>
      <c r="F44" s="1"/>
      <c r="G44" s="1"/>
    </row>
    <row r="45" spans="1:7" ht="15" hidden="1" outlineLevel="2" x14ac:dyDescent="0.2">
      <c r="A45" s="49" t="s">
        <v>105</v>
      </c>
      <c r="B45" s="17" t="s">
        <v>11</v>
      </c>
      <c r="C45" s="18"/>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11</v>
      </c>
      <c r="C50" s="52"/>
      <c r="F50" s="1"/>
      <c r="G50" s="1"/>
    </row>
    <row r="51" spans="1:7" ht="30" hidden="1" outlineLevel="2" x14ac:dyDescent="0.2">
      <c r="A51" s="49" t="s">
        <v>127</v>
      </c>
      <c r="B51" s="17" t="s">
        <v>13</v>
      </c>
      <c r="C51" s="52" t="s">
        <v>566</v>
      </c>
      <c r="F51" s="1"/>
      <c r="G51" s="1"/>
    </row>
    <row r="52" spans="1:7" ht="15.75" hidden="1" outlineLevel="1" x14ac:dyDescent="0.2">
      <c r="A52" s="50" t="s">
        <v>273</v>
      </c>
      <c r="B52" s="53" t="s">
        <v>8</v>
      </c>
      <c r="C52" s="51"/>
      <c r="F52" s="1"/>
      <c r="G52" s="1"/>
    </row>
    <row r="53" spans="1:7" ht="15" hidden="1" outlineLevel="2" x14ac:dyDescent="0.2">
      <c r="A53" s="49" t="s">
        <v>132</v>
      </c>
      <c r="B53" s="17" t="s">
        <v>8</v>
      </c>
      <c r="C53" s="52"/>
      <c r="F53" s="1"/>
      <c r="G53" s="1"/>
    </row>
    <row r="54" spans="1:7" ht="15" hidden="1" outlineLevel="2" x14ac:dyDescent="0.2">
      <c r="A54" s="49" t="s">
        <v>137</v>
      </c>
      <c r="B54" s="17" t="s">
        <v>8</v>
      </c>
      <c r="C54" s="52"/>
      <c r="F54" s="1"/>
      <c r="G54" s="1"/>
    </row>
    <row r="55" spans="1:7" ht="15" hidden="1" outlineLevel="2" x14ac:dyDescent="0.2">
      <c r="A55" s="49" t="s">
        <v>142</v>
      </c>
      <c r="B55" s="17" t="s">
        <v>8</v>
      </c>
      <c r="C55" s="52"/>
      <c r="F55" s="1"/>
      <c r="G55" s="1"/>
    </row>
    <row r="56" spans="1:7" ht="15" hidden="1" outlineLevel="2" x14ac:dyDescent="0.2">
      <c r="A56" s="49" t="s">
        <v>274</v>
      </c>
      <c r="B56" s="17" t="s">
        <v>11</v>
      </c>
      <c r="C56" s="52"/>
      <c r="F56" s="1"/>
      <c r="G56" s="1"/>
    </row>
    <row r="57" spans="1:7" ht="15.75" hidden="1" outlineLevel="1" x14ac:dyDescent="0.2">
      <c r="A57" s="50" t="s">
        <v>275</v>
      </c>
      <c r="B57" s="53" t="s">
        <v>8</v>
      </c>
      <c r="C57" s="51"/>
      <c r="F57" s="1"/>
      <c r="G57" s="1"/>
    </row>
    <row r="58" spans="1:7" ht="15" hidden="1" outlineLevel="2" x14ac:dyDescent="0.2">
      <c r="A58" s="49" t="s">
        <v>276</v>
      </c>
      <c r="B58" s="17" t="s">
        <v>8</v>
      </c>
      <c r="C58" s="52"/>
      <c r="F58" s="1"/>
      <c r="G58" s="1"/>
    </row>
    <row r="59" spans="1:7" ht="15" hidden="1" outlineLevel="2" x14ac:dyDescent="0.2">
      <c r="A59" s="49" t="s">
        <v>158</v>
      </c>
      <c r="B59" s="17" t="s">
        <v>8</v>
      </c>
      <c r="C59" s="52"/>
      <c r="F59" s="1"/>
      <c r="G59" s="1"/>
    </row>
    <row r="60" spans="1:7" ht="15" hidden="1" outlineLevel="2" x14ac:dyDescent="0.2">
      <c r="A60" s="49" t="s">
        <v>163</v>
      </c>
      <c r="B60" s="17" t="s">
        <v>8</v>
      </c>
      <c r="C60" s="52"/>
      <c r="F60" s="1"/>
      <c r="G60" s="1"/>
    </row>
    <row r="61" spans="1:7" ht="15" hidden="1" outlineLevel="2" x14ac:dyDescent="0.2">
      <c r="A61" s="49" t="s">
        <v>277</v>
      </c>
      <c r="B61" s="17" t="s">
        <v>8</v>
      </c>
      <c r="C61" s="52"/>
      <c r="F61" s="1"/>
      <c r="G61" s="1"/>
    </row>
    <row r="62" spans="1:7" ht="15" hidden="1" outlineLevel="2" x14ac:dyDescent="0.2">
      <c r="A62" s="49" t="s">
        <v>278</v>
      </c>
      <c r="B62" s="17" t="s">
        <v>8</v>
      </c>
      <c r="C62" s="52"/>
      <c r="F62" s="1"/>
      <c r="G62" s="1"/>
    </row>
    <row r="63" spans="1:7" ht="15" hidden="1" outlineLevel="2" x14ac:dyDescent="0.2">
      <c r="A63" s="49" t="s">
        <v>172</v>
      </c>
      <c r="B63" s="17" t="s">
        <v>8</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11</v>
      </c>
      <c r="C66" s="51"/>
      <c r="F66" s="1"/>
      <c r="G66" s="1"/>
    </row>
    <row r="67" spans="1:7" ht="18.75" collapsed="1" x14ac:dyDescent="0.2">
      <c r="A67" s="50" t="s">
        <v>293</v>
      </c>
      <c r="B67" s="54" t="s">
        <v>11</v>
      </c>
      <c r="C67" s="51"/>
      <c r="F67" s="1"/>
      <c r="G67" s="1"/>
    </row>
    <row r="68" spans="1:7" ht="27" customHeight="1" x14ac:dyDescent="0.25">
      <c r="A68" s="62" t="s">
        <v>189</v>
      </c>
      <c r="B68" s="38"/>
      <c r="C68" s="39"/>
      <c r="F68" s="1"/>
      <c r="G68" s="1"/>
    </row>
    <row r="69" spans="1:7" ht="30.75" customHeight="1" x14ac:dyDescent="0.2">
      <c r="A69" s="50" t="s">
        <v>280</v>
      </c>
      <c r="B69" s="53" t="s">
        <v>13</v>
      </c>
      <c r="C69" s="51" t="s">
        <v>567</v>
      </c>
      <c r="F69" s="1"/>
      <c r="G69" s="1"/>
    </row>
    <row r="70" spans="1:7" ht="30" hidden="1" outlineLevel="2" x14ac:dyDescent="0.2">
      <c r="A70" s="49" t="s">
        <v>281</v>
      </c>
      <c r="B70" s="17" t="s">
        <v>13</v>
      </c>
      <c r="C70" s="52" t="s">
        <v>568</v>
      </c>
      <c r="F70" s="1"/>
      <c r="G70" s="1"/>
    </row>
    <row r="71" spans="1:7" ht="56.25" hidden="1" customHeight="1" outlineLevel="2" x14ac:dyDescent="0.2">
      <c r="A71" s="49" t="s">
        <v>200</v>
      </c>
      <c r="B71" s="17" t="s">
        <v>8</v>
      </c>
      <c r="C71" s="80"/>
      <c r="F71" s="1"/>
      <c r="G71" s="1"/>
    </row>
    <row r="72" spans="1:7" ht="30" collapsed="1" x14ac:dyDescent="0.2">
      <c r="A72" s="50" t="s">
        <v>205</v>
      </c>
      <c r="B72" s="53" t="s">
        <v>11</v>
      </c>
      <c r="C72" s="51" t="s">
        <v>569</v>
      </c>
      <c r="F72" s="1"/>
      <c r="G72" s="1"/>
    </row>
    <row r="73" spans="1:7" ht="45" hidden="1" outlineLevel="2" x14ac:dyDescent="0.2">
      <c r="A73" s="49" t="s">
        <v>206</v>
      </c>
      <c r="B73" s="17" t="s">
        <v>13</v>
      </c>
      <c r="C73" s="52" t="s">
        <v>570</v>
      </c>
      <c r="F73" s="1"/>
      <c r="G73" s="1"/>
    </row>
    <row r="74" spans="1:7" ht="30" hidden="1" outlineLevel="2" x14ac:dyDescent="0.2">
      <c r="A74" s="49" t="s">
        <v>211</v>
      </c>
      <c r="B74" s="17" t="s">
        <v>8</v>
      </c>
      <c r="C74" s="52"/>
      <c r="F74" s="1"/>
      <c r="G74" s="1"/>
    </row>
    <row r="75" spans="1:7" ht="15" hidden="1" outlineLevel="2" x14ac:dyDescent="0.2">
      <c r="A75" s="49" t="s">
        <v>282</v>
      </c>
      <c r="B75" s="17" t="s">
        <v>11</v>
      </c>
      <c r="C75" s="81"/>
      <c r="F75" s="1"/>
      <c r="G75" s="1"/>
    </row>
    <row r="76" spans="1:7" ht="27" customHeight="1" collapsed="1" x14ac:dyDescent="0.25">
      <c r="A76" s="62" t="s">
        <v>319</v>
      </c>
      <c r="B76" s="38"/>
      <c r="C76" s="39"/>
      <c r="F76" s="1"/>
      <c r="G76" s="1"/>
    </row>
    <row r="77" spans="1:7" ht="30" x14ac:dyDescent="0.2">
      <c r="A77" s="50" t="s">
        <v>283</v>
      </c>
      <c r="B77" s="53" t="s">
        <v>13</v>
      </c>
      <c r="C77" s="94" t="s">
        <v>321</v>
      </c>
      <c r="F77" s="1"/>
      <c r="G77" s="1"/>
    </row>
    <row r="78" spans="1:7" ht="15" hidden="1" outlineLevel="2" x14ac:dyDescent="0.2">
      <c r="A78" s="49" t="s">
        <v>223</v>
      </c>
      <c r="B78" s="17" t="s">
        <v>11</v>
      </c>
      <c r="C78" s="52"/>
      <c r="F78" s="1"/>
      <c r="G78" s="1"/>
    </row>
    <row r="79" spans="1:7" ht="30" hidden="1" outlineLevel="2" x14ac:dyDescent="0.2">
      <c r="A79" s="49" t="s">
        <v>284</v>
      </c>
      <c r="B79" s="17" t="s">
        <v>13</v>
      </c>
      <c r="C79" s="52" t="s">
        <v>571</v>
      </c>
      <c r="F79" s="1"/>
      <c r="G79" s="1"/>
    </row>
    <row r="80" spans="1:7" ht="75" hidden="1" outlineLevel="2" x14ac:dyDescent="0.2">
      <c r="A80" s="49" t="s">
        <v>285</v>
      </c>
      <c r="B80" s="17" t="s">
        <v>13</v>
      </c>
      <c r="C80" s="52" t="s">
        <v>572</v>
      </c>
      <c r="F80" s="1"/>
      <c r="G80" s="1"/>
    </row>
    <row r="81" spans="1:7" ht="15" hidden="1" outlineLevel="2" x14ac:dyDescent="0.25">
      <c r="A81" s="49" t="s">
        <v>230</v>
      </c>
      <c r="B81" s="17" t="s">
        <v>13</v>
      </c>
      <c r="C81" s="102" t="s">
        <v>573</v>
      </c>
      <c r="F81" s="1"/>
      <c r="G81" s="1"/>
    </row>
    <row r="82" spans="1:7" ht="30" hidden="1" outlineLevel="2" x14ac:dyDescent="0.2">
      <c r="A82" s="49" t="s">
        <v>231</v>
      </c>
      <c r="B82" s="17" t="s">
        <v>13</v>
      </c>
      <c r="C82" s="52" t="s">
        <v>574</v>
      </c>
      <c r="F82" s="1"/>
      <c r="G82" s="1"/>
    </row>
    <row r="83" spans="1:7" ht="15" hidden="1" outlineLevel="2" x14ac:dyDescent="0.2">
      <c r="A83" s="49" t="s">
        <v>232</v>
      </c>
      <c r="B83" s="17" t="s">
        <v>13</v>
      </c>
      <c r="C83" s="52" t="s">
        <v>575</v>
      </c>
      <c r="F83" s="1"/>
      <c r="G83" s="1"/>
    </row>
    <row r="84" spans="1:7" ht="15" hidden="1" outlineLevel="2" x14ac:dyDescent="0.2">
      <c r="A84" s="49" t="s">
        <v>233</v>
      </c>
      <c r="B84" s="17" t="s">
        <v>11</v>
      </c>
      <c r="C84" s="52"/>
      <c r="F84" s="1"/>
      <c r="G84" s="1"/>
    </row>
    <row r="85" spans="1:7" ht="30" collapsed="1" x14ac:dyDescent="0.2">
      <c r="A85" s="50" t="s">
        <v>235</v>
      </c>
      <c r="B85" s="53" t="s">
        <v>13</v>
      </c>
      <c r="C85" s="51" t="s">
        <v>576</v>
      </c>
      <c r="F85" s="1"/>
      <c r="G85" s="1"/>
    </row>
    <row r="86" spans="1:7" ht="30" hidden="1" outlineLevel="2" x14ac:dyDescent="0.2">
      <c r="A86" s="49" t="s">
        <v>240</v>
      </c>
      <c r="B86" s="17" t="s">
        <v>13</v>
      </c>
      <c r="C86" s="52" t="s">
        <v>577</v>
      </c>
      <c r="F86" s="1"/>
      <c r="G86" s="1"/>
    </row>
    <row r="87" spans="1:7" ht="30" hidden="1" outlineLevel="2" x14ac:dyDescent="0.2">
      <c r="A87" s="49" t="s">
        <v>241</v>
      </c>
      <c r="B87" s="17" t="s">
        <v>13</v>
      </c>
      <c r="C87" s="81" t="s">
        <v>578</v>
      </c>
      <c r="F87" s="1"/>
      <c r="G87" s="1"/>
    </row>
    <row r="88" spans="1:7" ht="15" hidden="1" outlineLevel="2" x14ac:dyDescent="0.2">
      <c r="A88" s="49" t="s">
        <v>242</v>
      </c>
      <c r="B88" s="17" t="s">
        <v>13</v>
      </c>
      <c r="C88" s="69" t="s">
        <v>391</v>
      </c>
      <c r="F88" s="1"/>
      <c r="G88" s="1"/>
    </row>
    <row r="89" spans="1:7" ht="15" hidden="1" outlineLevel="2" x14ac:dyDescent="0.2">
      <c r="A89" s="49" t="s">
        <v>243</v>
      </c>
      <c r="B89" s="17" t="s">
        <v>13</v>
      </c>
      <c r="C89" s="95" t="s">
        <v>324</v>
      </c>
      <c r="F89" s="1"/>
      <c r="G89" s="1"/>
    </row>
    <row r="90" spans="1:7" ht="30" hidden="1" outlineLevel="2" x14ac:dyDescent="0.2">
      <c r="A90" s="49" t="s">
        <v>244</v>
      </c>
      <c r="B90" s="17" t="s">
        <v>13</v>
      </c>
      <c r="C90" s="93" t="s">
        <v>325</v>
      </c>
      <c r="F90" s="1"/>
      <c r="G90" s="1"/>
    </row>
    <row r="91" spans="1:7" ht="12.75" customHeight="1" collapsed="1" x14ac:dyDescent="0.2">
      <c r="F91" s="1"/>
      <c r="G91" s="1"/>
    </row>
  </sheetData>
  <sheetProtection formatColumns="0" formatRows="0" insertHyperlinks="0"/>
  <dataConsolidate/>
  <conditionalFormatting sqref="B21:B24 B43:B67 B69:B75 B77:B90">
    <cfRule type="containsText" dxfId="1425" priority="73" operator="containsText" text="TG0">
      <formula>NOT(ISERROR(SEARCH("TG0",B21)))</formula>
    </cfRule>
    <cfRule type="containsText" dxfId="1424" priority="72" operator="containsText" text="TG1">
      <formula>NOT(ISERROR(SEARCH("TG1",B21)))</formula>
    </cfRule>
    <cfRule type="containsText" dxfId="1423" priority="71" operator="containsText" text="TG2">
      <formula>NOT(ISERROR(SEARCH("TG2",B21)))</formula>
    </cfRule>
    <cfRule type="containsText" dxfId="1422" priority="70" operator="containsText" text="TG3">
      <formula>NOT(ISERROR(SEARCH("TG3",B21)))</formula>
    </cfRule>
  </conditionalFormatting>
  <conditionalFormatting sqref="B22 B24">
    <cfRule type="containsText" dxfId="1421" priority="69" operator="containsText" text="Ja">
      <formula>NOT(ISERROR(SEARCH("Ja",B22)))</formula>
    </cfRule>
  </conditionalFormatting>
  <conditionalFormatting sqref="B22">
    <cfRule type="containsText" dxfId="1420" priority="68" operator="containsText" text="ja">
      <formula>NOT(ISERROR(SEARCH("ja",B22)))</formula>
    </cfRule>
  </conditionalFormatting>
  <conditionalFormatting sqref="B28">
    <cfRule type="cellIs" dxfId="1419" priority="78" operator="lessThan">
      <formula>0.79</formula>
    </cfRule>
    <cfRule type="cellIs" dxfId="1418" priority="79" operator="greaterThan">
      <formula>0.9</formula>
    </cfRule>
    <cfRule type="cellIs" dxfId="1417" priority="80" operator="greaterThan">
      <formula>0.79</formula>
    </cfRule>
  </conditionalFormatting>
  <conditionalFormatting sqref="B29">
    <cfRule type="containsText" dxfId="1416" priority="20" operator="containsText" text="For lite">
      <formula>NOT(ISERROR(SEARCH("For lite",B29)))</formula>
    </cfRule>
    <cfRule type="containsText" dxfId="1415" priority="21" operator="containsText" text="Mangelfull">
      <formula>NOT(ISERROR(SEARCH("Mangelfull",B29)))</formula>
    </cfRule>
    <cfRule type="containsText" dxfId="1414" priority="22" operator="containsText" text="Tilstrekkelig">
      <formula>NOT(ISERROR(SEARCH("Tilstrekkelig",B29)))</formula>
    </cfRule>
    <cfRule type="containsText" dxfId="1413" priority="23" operator="containsText" text="God">
      <formula>NOT(ISERROR(SEARCH("God",B29)))</formula>
    </cfRule>
  </conditionalFormatting>
  <conditionalFormatting sqref="B33:B41 B77:B90">
    <cfRule type="containsText" dxfId="1412" priority="77" operator="containsText" text="EG0">
      <formula>NOT(ISERROR(SEARCH("EG0",B33)))</formula>
    </cfRule>
    <cfRule type="containsText" dxfId="1411" priority="76" operator="containsText" text="EG1">
      <formula>NOT(ISERROR(SEARCH("EG1",B33)))</formula>
    </cfRule>
    <cfRule type="containsText" dxfId="1410" priority="75" operator="containsText" text="EG2">
      <formula>NOT(ISERROR(SEARCH("EG2",B33)))</formula>
    </cfRule>
  </conditionalFormatting>
  <conditionalFormatting sqref="B77:B90 B33:B41">
    <cfRule type="containsText" dxfId="1409" priority="74" operator="containsText" text="EG3">
      <formula>NOT(ISERROR(SEARCH("EG3",B33)))</formula>
    </cfRule>
  </conditionalFormatting>
  <conditionalFormatting sqref="L2">
    <cfRule type="containsText" dxfId="1408" priority="63" operator="containsText" text="TG0">
      <formula>NOT(ISERROR(SEARCH("TG0",L2)))</formula>
    </cfRule>
    <cfRule type="containsText" dxfId="1407" priority="62" operator="containsText" text="TG0">
      <formula>NOT(ISERROR(SEARCH("TG0",L2)))</formula>
    </cfRule>
    <cfRule type="containsText" dxfId="1406" priority="61" operator="containsText" text="TG1">
      <formula>NOT(ISERROR(SEARCH("TG1",L2)))</formula>
    </cfRule>
    <cfRule type="containsText" dxfId="1405" priority="59" operator="containsText" text="TG3">
      <formula>NOT(ISERROR(SEARCH("TG3",L2)))</formula>
    </cfRule>
    <cfRule type="containsText" dxfId="1404" priority="60" operator="containsText" text="TG2">
      <formula>NOT(ISERROR(SEARCH("TG2",L2)))</formula>
    </cfRule>
    <cfRule type="containsText" dxfId="1403" priority="58" operator="containsText" text="Ja">
      <formula>NOT(ISERROR(SEARCH("Ja",L2)))</formula>
    </cfRule>
    <cfRule type="containsText" dxfId="1402" priority="57" operator="containsText" text="ja">
      <formula>NOT(ISERROR(SEARCH("ja",L2)))</formula>
    </cfRule>
  </conditionalFormatting>
  <conditionalFormatting sqref="M2 O2:P2">
    <cfRule type="containsText" dxfId="1401" priority="81" operator="containsText" text="EG3">
      <formula>NOT(ISERROR(SEARCH("EG3",M2)))</formula>
    </cfRule>
    <cfRule type="containsText" dxfId="1400" priority="82" operator="containsText" text="EG2">
      <formula>NOT(ISERROR(SEARCH("EG2",M2)))</formula>
    </cfRule>
    <cfRule type="containsText" dxfId="1399" priority="83" operator="containsText" text="EG1">
      <formula>NOT(ISERROR(SEARCH("EG1",M2)))</formula>
    </cfRule>
    <cfRule type="containsText" dxfId="1398" priority="84" operator="containsText" text="EG0">
      <formula>NOT(ISERROR(SEARCH("EG0",M2)))</formula>
    </cfRule>
  </conditionalFormatting>
  <conditionalFormatting sqref="N2">
    <cfRule type="containsText" dxfId="1397" priority="51" operator="containsText" text="Ja">
      <formula>NOT(ISERROR(SEARCH("Ja",N2)))</formula>
    </cfRule>
    <cfRule type="containsText" dxfId="1396" priority="52" operator="containsText" text="TG3">
      <formula>NOT(ISERROR(SEARCH("TG3",N2)))</formula>
    </cfRule>
    <cfRule type="containsText" dxfId="1395" priority="53" operator="containsText" text="TG2">
      <formula>NOT(ISERROR(SEARCH("TG2",N2)))</formula>
    </cfRule>
    <cfRule type="containsText" dxfId="1394" priority="54" operator="containsText" text="TG1">
      <formula>NOT(ISERROR(SEARCH("TG1",N2)))</formula>
    </cfRule>
    <cfRule type="containsText" dxfId="1393" priority="55" operator="containsText" text="TG0">
      <formula>NOT(ISERROR(SEARCH("TG0",N2)))</formula>
    </cfRule>
    <cfRule type="containsText" dxfId="1392" priority="56" operator="containsText" text="TG0">
      <formula>NOT(ISERROR(SEARCH("TG0",N2)))</formula>
    </cfRule>
  </conditionalFormatting>
  <conditionalFormatting sqref="Q2">
    <cfRule type="cellIs" dxfId="1391" priority="45" operator="greaterThan">
      <formula>0.79</formula>
    </cfRule>
    <cfRule type="cellIs" dxfId="1390" priority="44" operator="greaterThan">
      <formula>0.9</formula>
    </cfRule>
    <cfRule type="cellIs" dxfId="1389" priority="43" operator="lessThan">
      <formula>0.79</formula>
    </cfRule>
  </conditionalFormatting>
  <conditionalFormatting sqref="R2">
    <cfRule type="containsText" dxfId="1388" priority="39" operator="containsText" text="For lite">
      <formula>NOT(ISERROR(SEARCH("For lite",R2)))</formula>
    </cfRule>
    <cfRule type="containsText" dxfId="1387" priority="42" operator="containsText" text="God">
      <formula>NOT(ISERROR(SEARCH("God",R2)))</formula>
    </cfRule>
    <cfRule type="containsText" dxfId="1386" priority="41" operator="containsText" text="Tilstrekkelig">
      <formula>NOT(ISERROR(SEARCH("Tilstrekkelig",R2)))</formula>
    </cfRule>
    <cfRule type="containsText" dxfId="1385" priority="40" operator="containsText" text="Mangelfull">
      <formula>NOT(ISERROR(SEARCH("Mangelfull",R2)))</formula>
    </cfRule>
  </conditionalFormatting>
  <conditionalFormatting sqref="U2:AC2">
    <cfRule type="containsText" dxfId="1384" priority="37" operator="containsText" text="EG0">
      <formula>NOT(ISERROR(SEARCH("EG0",U2)))</formula>
    </cfRule>
    <cfRule type="containsText" dxfId="1383" priority="36" operator="containsText" text="EG1">
      <formula>NOT(ISERROR(SEARCH("EG1",U2)))</formula>
    </cfRule>
    <cfRule type="containsText" dxfId="1382" priority="34" operator="containsText" text="EG3">
      <formula>NOT(ISERROR(SEARCH("EG3",U2)))</formula>
    </cfRule>
    <cfRule type="containsText" dxfId="1381" priority="35" operator="containsText" text="EG2">
      <formula>NOT(ISERROR(SEARCH("EG2",U2)))</formula>
    </cfRule>
  </conditionalFormatting>
  <conditionalFormatting sqref="AD2:CB2">
    <cfRule type="containsText" dxfId="1380" priority="10" operator="containsText" text="TG0">
      <formula>NOT(ISERROR(SEARCH("TG0",AD2)))</formula>
    </cfRule>
    <cfRule type="containsText" dxfId="1379" priority="9" operator="containsText" text="TG1">
      <formula>NOT(ISERROR(SEARCH("TG1",AD2)))</formula>
    </cfRule>
    <cfRule type="containsText" dxfId="1378" priority="8" operator="containsText" text="TG2">
      <formula>NOT(ISERROR(SEARCH("TG2",AD2)))</formula>
    </cfRule>
    <cfRule type="containsText" dxfId="1377" priority="7" operator="containsText" text="TG3">
      <formula>NOT(ISERROR(SEARCH("TG3",AD2)))</formula>
    </cfRule>
  </conditionalFormatting>
  <conditionalFormatting sqref="BX2:CB2">
    <cfRule type="containsText" dxfId="1376" priority="5" operator="containsText" text="ja">
      <formula>NOT(ISERROR(SEARCH("ja",BX2)))</formula>
    </cfRule>
    <cfRule type="containsText" dxfId="1375" priority="6" operator="containsText" text="Ja">
      <formula>NOT(ISERROR(SEARCH("Ja",BX2)))</formula>
    </cfRule>
  </conditionalFormatting>
  <hyperlinks>
    <hyperlink ref="C14" r:id="rId1" xr:uid="{08A3B1A5-1058-42BE-8013-2C3034678C02}"/>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D2D7F945-4C97-4AF7-BB6D-B7A334F3C2F8}">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892847EA-D7C0-4D1E-B9F3-2241D01918C5}">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117E084D-F8B7-4D55-B8C9-267B6AA74A9D}">
          <x14:formula1>
            <xm:f>Evalueringsmatrise_grunnlag!$A$2:$A$6</xm:f>
          </x14:formula1>
          <xm:sqref>B43:B67 B69:B75 B77:B90</xm:sqref>
        </x14:dataValidation>
        <x14:dataValidation type="list" allowBlank="1" showInputMessage="1" showErrorMessage="1" xr:uid="{44FE1617-EC36-4757-A11B-F748987599FD}">
          <x14:formula1>
            <xm:f>Evalueringsmatrise_grunnlag!$A$27:$A$28</xm:f>
          </x14:formula1>
          <xm:sqref>B24 B68 B76</xm:sqref>
        </x14:dataValidation>
        <x14:dataValidation type="list" allowBlank="1" showInputMessage="1" showErrorMessage="1" xr:uid="{9CFF5708-82AF-4EC6-93FB-0F57D8A018B4}">
          <x14:formula1>
            <xm:f>Evalueringsmatrise_grunnlag!$A$9:$A$13</xm:f>
          </x14:formula1>
          <xm:sqref>B33:B41 B77:B90</xm:sqref>
        </x14:dataValidation>
        <x14:dataValidation type="list" allowBlank="1" showInputMessage="1" showErrorMessage="1" xr:uid="{6071019B-F8B2-432B-82A0-30CCE99A1162}">
          <x14:formula1>
            <xm:f>Evalueringsmatrise_grunnlag!$A$21:$A$24</xm:f>
          </x14:formula1>
          <xm:sqref>B29</xm:sqref>
        </x14:dataValidation>
        <x14:dataValidation type="list" allowBlank="1" showInputMessage="1" showErrorMessage="1" xr:uid="{5054093F-AB57-4A87-A59A-26105B9AB479}">
          <x14:formula1>
            <xm:f>Evalueringsmatrise_grunnlag!$E$7:$E$10</xm:f>
          </x14:formula1>
          <xm:sqref>B23</xm:sqref>
        </x14:dataValidation>
        <x14:dataValidation type="list" allowBlank="1" showInputMessage="1" showErrorMessage="1" xr:uid="{DFE6FB71-D0EC-4EF8-A325-32D16FA2E18A}">
          <x14:formula1>
            <xm:f>Evalueringsmatrise_grunnlag!$E$2:$E$4</xm:f>
          </x14:formula1>
          <xm:sqref>B31</xm:sqref>
        </x14:dataValidation>
        <x14:dataValidation type="list" allowBlank="1" showInputMessage="1" showErrorMessage="1" xr:uid="{43F7635D-2463-4536-8AA7-52E9219B9B64}">
          <x14:formula1>
            <xm:f>Evalueringsmatrise_grunnlag!$E$13:$E$17</xm:f>
          </x14:formula1>
          <xm:sqref>B22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FBE7-904C-4B82-9E79-E775A751C2F4}">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Lunde skole</v>
      </c>
      <c r="B2" s="65" t="str">
        <f>$B$12</f>
        <v>1.-7. trinn</v>
      </c>
      <c r="C2" s="22">
        <f>$B$13</f>
        <v>387</v>
      </c>
      <c r="D2" s="22">
        <f>$B$14</f>
        <v>0</v>
      </c>
      <c r="E2" s="22">
        <f>$B$15</f>
        <v>5016</v>
      </c>
      <c r="F2" s="66">
        <f>$B$16</f>
        <v>24457</v>
      </c>
      <c r="G2" s="66">
        <f>$B$17</f>
        <v>11129</v>
      </c>
      <c r="H2" s="66">
        <f>$B$18</f>
        <v>7579</v>
      </c>
      <c r="I2" s="66">
        <f>$B$19</f>
        <v>3550</v>
      </c>
      <c r="J2" s="66">
        <f>$B$20</f>
        <v>1965</v>
      </c>
      <c r="K2" s="22">
        <f>$B$21</f>
        <v>2017</v>
      </c>
      <c r="L2" s="32" t="str">
        <f>$B$22</f>
        <v>Nei</v>
      </c>
      <c r="M2" s="32" t="str">
        <f>$B$23</f>
        <v>B</v>
      </c>
      <c r="N2" s="32" t="str">
        <f>$B$24</f>
        <v>Nei</v>
      </c>
      <c r="O2" s="33">
        <f>$B$26</f>
        <v>576</v>
      </c>
      <c r="P2" s="32">
        <f>$B$27</f>
        <v>640</v>
      </c>
      <c r="Q2" s="21">
        <f>$B$28</f>
        <v>0.60468750000000004</v>
      </c>
      <c r="R2" s="61" t="str">
        <f>$B$29</f>
        <v>God</v>
      </c>
      <c r="S2" s="22">
        <f>$B$30</f>
        <v>28.757105943152453</v>
      </c>
      <c r="T2" s="32" t="str">
        <f>$B$31</f>
        <v>↑</v>
      </c>
      <c r="U2" s="17" t="str">
        <f>$B$33</f>
        <v>EG0</v>
      </c>
      <c r="V2" s="17" t="str">
        <f>$B$34</f>
        <v>EG0</v>
      </c>
      <c r="W2" s="17" t="str">
        <f>$B$35</f>
        <v>EG0</v>
      </c>
      <c r="X2" s="17" t="str">
        <f>$B$36</f>
        <v>EG0</v>
      </c>
      <c r="Y2" s="17" t="str">
        <f>$B$37</f>
        <v>EG0</v>
      </c>
      <c r="Z2" s="17" t="str">
        <f>$B$38</f>
        <v>EG0</v>
      </c>
      <c r="AA2" s="17" t="str">
        <f>$B$39</f>
        <v>EG0</v>
      </c>
      <c r="AB2" s="17" t="str">
        <f>$B$40</f>
        <v>EG1</v>
      </c>
      <c r="AC2" s="17" t="str">
        <f>$B$41</f>
        <v>EG1</v>
      </c>
      <c r="AD2" s="17" t="str">
        <f>$B$43</f>
        <v>TG2</v>
      </c>
      <c r="AE2" s="17" t="str">
        <f>$B$44</f>
        <v>TG1</v>
      </c>
      <c r="AF2" s="17" t="str">
        <f>$B$45</f>
        <v>TG2</v>
      </c>
      <c r="AG2" s="17" t="str">
        <f>$B$46</f>
        <v>TG2</v>
      </c>
      <c r="AH2" s="17" t="str">
        <f>$B$47</f>
        <v>TG2</v>
      </c>
      <c r="AI2" s="17" t="str">
        <f>$B$48</f>
        <v>TG1</v>
      </c>
      <c r="AJ2" s="17" t="str">
        <f>$B$49</f>
        <v>TG2</v>
      </c>
      <c r="AK2" s="17" t="str">
        <f>$B$50</f>
        <v>TG1</v>
      </c>
      <c r="AL2" s="17" t="str">
        <f>$B$51</f>
        <v>TG2</v>
      </c>
      <c r="AM2" s="17" t="str">
        <f>$B$52</f>
        <v>TG1</v>
      </c>
      <c r="AN2" s="17" t="str">
        <f>$B$53</f>
        <v>TG2</v>
      </c>
      <c r="AO2" s="17" t="str">
        <f>$B$54</f>
        <v>TG0</v>
      </c>
      <c r="AP2" s="17" t="str">
        <f>$B$55</f>
        <v>TG1</v>
      </c>
      <c r="AQ2" s="17" t="str">
        <f>$B$56</f>
        <v>TG2</v>
      </c>
      <c r="AR2" s="17" t="str">
        <f>$B$57</f>
        <v>TG1</v>
      </c>
      <c r="AS2" s="17" t="str">
        <f>$B$58</f>
        <v>TG1</v>
      </c>
      <c r="AT2" s="17" t="str">
        <f>$B$59</f>
        <v>TG0</v>
      </c>
      <c r="AU2" s="17" t="str">
        <f>$B$60</f>
        <v>TG2</v>
      </c>
      <c r="AV2" s="17" t="str">
        <f>$B$61</f>
        <v>TG1</v>
      </c>
      <c r="AW2" s="17" t="str">
        <f>$B$62</f>
        <v>TG1</v>
      </c>
      <c r="AX2" s="17" t="str">
        <f>$B$63</f>
        <v>TG2</v>
      </c>
      <c r="AY2" s="17" t="str">
        <f>$B$64</f>
        <v>TG1</v>
      </c>
      <c r="AZ2" s="17" t="str">
        <f>$B$65</f>
        <v>TG1</v>
      </c>
      <c r="BA2" s="17" t="str">
        <f>$B$66</f>
        <v>TG1</v>
      </c>
      <c r="BB2" s="17" t="str">
        <f>$B$67</f>
        <v>TG1</v>
      </c>
      <c r="BC2" s="17" t="str">
        <f>$B$69</f>
        <v>TG1</v>
      </c>
      <c r="BD2" s="17" t="str">
        <f>$B$70</f>
        <v>TG1</v>
      </c>
      <c r="BE2" s="17" t="str">
        <f>$B$71</f>
        <v>TG1</v>
      </c>
      <c r="BF2" s="17" t="str">
        <f>$B$72</f>
        <v>TG1</v>
      </c>
      <c r="BG2" s="17" t="str">
        <f>$B$73</f>
        <v>TG1</v>
      </c>
      <c r="BH2" s="17" t="str">
        <f>$B$74</f>
        <v>TG1</v>
      </c>
      <c r="BI2" s="17" t="str">
        <f>$B$75</f>
        <v>TG1</v>
      </c>
      <c r="BJ2" s="17" t="str">
        <f>$B$77</f>
        <v>TG2</v>
      </c>
      <c r="BK2" s="17" t="str">
        <f>$B$78</f>
        <v>TG1</v>
      </c>
      <c r="BL2" s="17" t="str">
        <f>$B$79</f>
        <v>TG3</v>
      </c>
      <c r="BM2" s="17" t="str">
        <f>$B$80</f>
        <v>TG3</v>
      </c>
      <c r="BN2" s="17" t="str">
        <f>$B$81</f>
        <v>TG1</v>
      </c>
      <c r="BO2" s="17" t="str">
        <f>$B$82</f>
        <v>TG3</v>
      </c>
      <c r="BP2" s="17" t="str">
        <f>$B$83</f>
        <v>TG3</v>
      </c>
      <c r="BQ2" s="17" t="str">
        <f>$B$84</f>
        <v>TG2</v>
      </c>
      <c r="BR2" s="17" t="str">
        <f>$B$85</f>
        <v>TG2</v>
      </c>
      <c r="BS2" s="17" t="str">
        <f>$B$86</f>
        <v>TG3</v>
      </c>
      <c r="BT2" s="17" t="str">
        <f>$B$87</f>
        <v>TG3</v>
      </c>
      <c r="BU2" s="17" t="str">
        <f>$B$88</f>
        <v>TG0</v>
      </c>
      <c r="BV2" s="17" t="str">
        <f>$B$89</f>
        <v>-</v>
      </c>
      <c r="BW2" s="17" t="str">
        <f>$B$90</f>
        <v>TG0</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579</v>
      </c>
      <c r="B11" s="9" t="s">
        <v>303</v>
      </c>
      <c r="C11" s="9" t="s">
        <v>304</v>
      </c>
      <c r="AU11" s="1"/>
      <c r="AV11" s="1"/>
    </row>
    <row r="12" spans="1:81" ht="15.75" x14ac:dyDescent="0.25">
      <c r="A12" s="51" t="s">
        <v>247</v>
      </c>
      <c r="B12" s="34" t="s">
        <v>332</v>
      </c>
      <c r="C12" s="51"/>
      <c r="D12" s="10"/>
      <c r="E12" s="10"/>
      <c r="F12" s="10"/>
      <c r="G12" s="10"/>
      <c r="H12" s="10"/>
      <c r="I12" s="10"/>
      <c r="J12" s="10"/>
      <c r="K12" s="10"/>
      <c r="L12" s="10"/>
      <c r="M12" s="10"/>
      <c r="N12" s="10"/>
      <c r="O12" s="10"/>
      <c r="P12" s="10"/>
      <c r="Q12" s="10"/>
      <c r="R12" s="10"/>
      <c r="S12" s="10"/>
      <c r="T12" s="10"/>
      <c r="U12" s="10"/>
      <c r="V12" s="10"/>
      <c r="W12" s="10"/>
      <c r="X12" s="10"/>
      <c r="Y12" s="10"/>
      <c r="BB12" s="10"/>
      <c r="BC12" s="10"/>
    </row>
    <row r="13" spans="1:81" ht="15.75" x14ac:dyDescent="0.25">
      <c r="A13" s="51" t="s">
        <v>248</v>
      </c>
      <c r="B13" s="19">
        <v>387</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81" ht="15.75" x14ac:dyDescent="0.25">
      <c r="A14" s="51" t="s">
        <v>249</v>
      </c>
      <c r="B14" s="28"/>
      <c r="C14" s="71" t="s">
        <v>410</v>
      </c>
      <c r="D14" s="10"/>
      <c r="E14" s="10"/>
      <c r="F14" s="10"/>
      <c r="G14" s="10"/>
      <c r="H14" s="10"/>
      <c r="I14" s="10"/>
      <c r="J14" s="10"/>
      <c r="K14" s="10"/>
      <c r="L14" s="10"/>
      <c r="M14" s="10"/>
      <c r="P14" s="10"/>
    </row>
    <row r="15" spans="1:81" ht="15" x14ac:dyDescent="0.2">
      <c r="A15" s="51" t="s">
        <v>250</v>
      </c>
      <c r="B15" s="17">
        <v>5016</v>
      </c>
      <c r="C15" s="51"/>
      <c r="F15" s="1"/>
      <c r="G15" s="1"/>
    </row>
    <row r="16" spans="1:81" ht="15" x14ac:dyDescent="0.2">
      <c r="A16" s="51" t="s">
        <v>251</v>
      </c>
      <c r="B16" s="17">
        <v>24457</v>
      </c>
      <c r="C16" s="51"/>
      <c r="F16" s="1"/>
      <c r="G16" s="1"/>
    </row>
    <row r="17" spans="1:16" ht="15" x14ac:dyDescent="0.2">
      <c r="A17" s="51" t="s">
        <v>252</v>
      </c>
      <c r="B17" s="63">
        <f>$B$18+$B$19</f>
        <v>11129</v>
      </c>
      <c r="C17" s="51"/>
      <c r="F17" s="1"/>
      <c r="G17" s="1"/>
    </row>
    <row r="18" spans="1:16" ht="15" hidden="1" outlineLevel="2" x14ac:dyDescent="0.2">
      <c r="A18" s="49" t="s">
        <v>253</v>
      </c>
      <c r="B18" s="17">
        <v>7579</v>
      </c>
      <c r="C18" s="52"/>
      <c r="F18" s="1"/>
      <c r="G18" s="1"/>
    </row>
    <row r="19" spans="1:16" ht="15" hidden="1" outlineLevel="2" x14ac:dyDescent="0.2">
      <c r="A19" s="49" t="s">
        <v>254</v>
      </c>
      <c r="B19" s="17">
        <v>3550</v>
      </c>
      <c r="C19" s="52" t="s">
        <v>580</v>
      </c>
      <c r="F19" s="1"/>
      <c r="G19" s="1"/>
    </row>
    <row r="20" spans="1:16" ht="30" collapsed="1" x14ac:dyDescent="0.2">
      <c r="A20" s="51" t="s">
        <v>255</v>
      </c>
      <c r="B20" s="17">
        <v>1965</v>
      </c>
      <c r="C20" s="51" t="s">
        <v>581</v>
      </c>
      <c r="F20" s="1"/>
      <c r="G20" s="1"/>
    </row>
    <row r="21" spans="1:16" ht="15" x14ac:dyDescent="0.2">
      <c r="A21" s="51" t="s">
        <v>256</v>
      </c>
      <c r="B21" s="17">
        <v>2017</v>
      </c>
      <c r="C21" s="51"/>
      <c r="F21" s="1"/>
      <c r="G21" s="1"/>
    </row>
    <row r="22" spans="1:16" ht="15" x14ac:dyDescent="0.2">
      <c r="A22" s="51" t="s">
        <v>257</v>
      </c>
      <c r="B22" s="17" t="s">
        <v>30</v>
      </c>
      <c r="C22" s="51"/>
      <c r="F22" s="1"/>
      <c r="G22" s="1"/>
    </row>
    <row r="23" spans="1:16" ht="32.1" customHeight="1" x14ac:dyDescent="0.2">
      <c r="A23" s="51" t="s">
        <v>258</v>
      </c>
      <c r="B23" s="17" t="s">
        <v>18</v>
      </c>
      <c r="C23" s="51" t="str">
        <f>IF(Lunde!B23=Evalueringsmatrise_grunnlag!E7,"Vedlikehold og utskifting ved A-bygg er allerede finansiert ifm. vedlikeholdsstrategien og midler er allokert hos Eiendom."," ")</f>
        <v xml:space="preserve"> </v>
      </c>
      <c r="F23" s="1"/>
      <c r="G23" s="1"/>
    </row>
    <row r="24" spans="1:16" ht="15" x14ac:dyDescent="0.2">
      <c r="A24" s="51" t="s">
        <v>259</v>
      </c>
      <c r="B24" s="17" t="s">
        <v>30</v>
      </c>
      <c r="C24" s="51"/>
      <c r="F24" s="1"/>
      <c r="G24" s="1"/>
    </row>
    <row r="25" spans="1:16" ht="27" customHeight="1" x14ac:dyDescent="0.25">
      <c r="A25" s="62" t="s">
        <v>309</v>
      </c>
      <c r="B25" s="38"/>
      <c r="C25" s="39"/>
      <c r="F25" s="1"/>
      <c r="G25" s="1"/>
    </row>
    <row r="26" spans="1:16" ht="30" hidden="1" outlineLevel="2" x14ac:dyDescent="0.25">
      <c r="A26" s="49" t="s">
        <v>310</v>
      </c>
      <c r="B26" s="22">
        <f>B27*0.9</f>
        <v>576</v>
      </c>
      <c r="C26" s="52"/>
      <c r="D26" s="10"/>
      <c r="E26" s="10"/>
      <c r="F26" s="10"/>
      <c r="G26" s="10"/>
      <c r="H26" s="10"/>
      <c r="I26" s="10"/>
      <c r="J26" s="10"/>
      <c r="K26" s="10"/>
      <c r="L26" s="10"/>
      <c r="M26" s="10"/>
      <c r="P26" s="10"/>
    </row>
    <row r="27" spans="1:16" ht="30" hidden="1" outlineLevel="2" x14ac:dyDescent="0.25">
      <c r="A27" s="49" t="s">
        <v>311</v>
      </c>
      <c r="B27" s="19">
        <v>640</v>
      </c>
      <c r="C27" s="52"/>
      <c r="D27" s="10"/>
      <c r="E27" s="10"/>
      <c r="F27" s="10"/>
      <c r="G27" s="10"/>
      <c r="H27" s="10"/>
      <c r="I27" s="10"/>
      <c r="J27" s="10"/>
      <c r="K27" s="10"/>
      <c r="L27" s="10"/>
      <c r="M27" s="10"/>
      <c r="P27" s="10"/>
    </row>
    <row r="28" spans="1:16" ht="15" collapsed="1" x14ac:dyDescent="0.25">
      <c r="A28" s="50" t="s">
        <v>290</v>
      </c>
      <c r="B28" s="21">
        <f>B13/B27</f>
        <v>0.60468750000000004</v>
      </c>
      <c r="C28" s="51"/>
      <c r="F28" s="1"/>
      <c r="G28" s="1"/>
    </row>
    <row r="29" spans="1:16" ht="15" x14ac:dyDescent="0.2">
      <c r="A29" s="50" t="s">
        <v>263</v>
      </c>
      <c r="B29" s="67" t="s">
        <v>39</v>
      </c>
      <c r="C29" s="51"/>
      <c r="F29" s="1"/>
      <c r="G29" s="1"/>
    </row>
    <row r="30" spans="1:16" ht="30" hidden="1" outlineLevel="2" x14ac:dyDescent="0.25">
      <c r="A30" s="49" t="s">
        <v>264</v>
      </c>
      <c r="B30" s="22">
        <f>$B$17/$B$13</f>
        <v>28.757105943152453</v>
      </c>
      <c r="C30" s="52"/>
      <c r="D30" s="10"/>
      <c r="E30" s="10"/>
      <c r="F30" s="10"/>
      <c r="G30" s="10"/>
      <c r="H30" s="10"/>
      <c r="I30" s="10"/>
      <c r="J30" s="10"/>
      <c r="K30" s="10"/>
      <c r="L30" s="10"/>
      <c r="M30" s="10"/>
      <c r="P30" s="10"/>
    </row>
    <row r="31" spans="1:16" ht="15" collapsed="1" x14ac:dyDescent="0.2">
      <c r="A31" s="50" t="s">
        <v>291</v>
      </c>
      <c r="B31" s="30" t="s">
        <v>4</v>
      </c>
      <c r="C31" s="51" t="s">
        <v>457</v>
      </c>
      <c r="F31" s="1"/>
      <c r="G31" s="1"/>
    </row>
    <row r="32" spans="1:16"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23</v>
      </c>
      <c r="C40" s="51"/>
      <c r="F40" s="1"/>
      <c r="G40" s="1"/>
    </row>
    <row r="41" spans="1:7" ht="18.75" collapsed="1" x14ac:dyDescent="0.2">
      <c r="A41" s="50" t="s">
        <v>272</v>
      </c>
      <c r="B41" s="54" t="s">
        <v>23</v>
      </c>
      <c r="C41" s="51"/>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8</v>
      </c>
      <c r="C44" s="52"/>
      <c r="F44" s="1"/>
      <c r="G44" s="1"/>
    </row>
    <row r="45" spans="1:7" ht="15" hidden="1" outlineLevel="2" x14ac:dyDescent="0.2">
      <c r="A45" s="49" t="s">
        <v>105</v>
      </c>
      <c r="B45" s="17" t="s">
        <v>11</v>
      </c>
      <c r="C45" s="52"/>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8</v>
      </c>
      <c r="C48" s="52"/>
      <c r="F48" s="1"/>
      <c r="G48" s="1"/>
    </row>
    <row r="49" spans="1:7" ht="15" hidden="1" outlineLevel="2" x14ac:dyDescent="0.2">
      <c r="A49" s="49" t="s">
        <v>117</v>
      </c>
      <c r="B49" s="17" t="s">
        <v>11</v>
      </c>
      <c r="C49" s="52"/>
      <c r="F49" s="1"/>
      <c r="G49" s="1"/>
    </row>
    <row r="50" spans="1:7" ht="15" hidden="1" outlineLevel="2" x14ac:dyDescent="0.2">
      <c r="A50" s="49" t="s">
        <v>122</v>
      </c>
      <c r="B50" s="17" t="s">
        <v>8</v>
      </c>
      <c r="C50" s="52"/>
      <c r="F50" s="1"/>
      <c r="G50" s="1"/>
    </row>
    <row r="51" spans="1:7" ht="15" hidden="1" outlineLevel="2" x14ac:dyDescent="0.2">
      <c r="A51" s="49" t="s">
        <v>127</v>
      </c>
      <c r="B51" s="17" t="s">
        <v>11</v>
      </c>
      <c r="C51" s="52"/>
      <c r="F51" s="1"/>
      <c r="G51" s="1"/>
    </row>
    <row r="52" spans="1:7" ht="15.75" hidden="1" outlineLevel="1" x14ac:dyDescent="0.2">
      <c r="A52" s="50" t="s">
        <v>273</v>
      </c>
      <c r="B52" s="53" t="s">
        <v>8</v>
      </c>
      <c r="C52" s="51"/>
      <c r="F52" s="1"/>
      <c r="G52" s="1"/>
    </row>
    <row r="53" spans="1:7" ht="15" hidden="1" outlineLevel="2" x14ac:dyDescent="0.2">
      <c r="A53" s="49" t="s">
        <v>132</v>
      </c>
      <c r="B53" s="17" t="s">
        <v>11</v>
      </c>
      <c r="C53" s="52"/>
      <c r="F53" s="1"/>
      <c r="G53" s="1"/>
    </row>
    <row r="54" spans="1:7" ht="15" hidden="1" outlineLevel="2" x14ac:dyDescent="0.2">
      <c r="A54" s="49" t="s">
        <v>137</v>
      </c>
      <c r="B54" s="17" t="s">
        <v>5</v>
      </c>
      <c r="C54" s="52"/>
      <c r="F54" s="1"/>
      <c r="G54" s="1"/>
    </row>
    <row r="55" spans="1:7" ht="15" hidden="1" outlineLevel="2" x14ac:dyDescent="0.2">
      <c r="A55" s="49" t="s">
        <v>142</v>
      </c>
      <c r="B55" s="17" t="s">
        <v>8</v>
      </c>
      <c r="C55" s="52"/>
      <c r="F55" s="1"/>
      <c r="G55" s="1"/>
    </row>
    <row r="56" spans="1:7" ht="15" hidden="1" outlineLevel="2" x14ac:dyDescent="0.2">
      <c r="A56" s="49" t="s">
        <v>274</v>
      </c>
      <c r="B56" s="17" t="s">
        <v>11</v>
      </c>
      <c r="C56" s="52"/>
      <c r="F56" s="1"/>
      <c r="G56" s="1"/>
    </row>
    <row r="57" spans="1:7" ht="15.75" hidden="1" outlineLevel="1" x14ac:dyDescent="0.2">
      <c r="A57" s="50" t="s">
        <v>275</v>
      </c>
      <c r="B57" s="53" t="s">
        <v>8</v>
      </c>
      <c r="C57" s="51"/>
      <c r="F57" s="1"/>
      <c r="G57" s="1"/>
    </row>
    <row r="58" spans="1:7" ht="15" hidden="1" outlineLevel="2" x14ac:dyDescent="0.2">
      <c r="A58" s="49" t="s">
        <v>276</v>
      </c>
      <c r="B58" s="17" t="s">
        <v>8</v>
      </c>
      <c r="C58" s="52"/>
      <c r="F58" s="1"/>
      <c r="G58" s="1"/>
    </row>
    <row r="59" spans="1:7" ht="15" hidden="1" outlineLevel="2" x14ac:dyDescent="0.2">
      <c r="A59" s="49" t="s">
        <v>158</v>
      </c>
      <c r="B59" s="17" t="s">
        <v>5</v>
      </c>
      <c r="C59" s="52"/>
      <c r="F59" s="1"/>
      <c r="G59" s="1"/>
    </row>
    <row r="60" spans="1:7" ht="15" hidden="1" outlineLevel="2" x14ac:dyDescent="0.2">
      <c r="A60" s="49" t="s">
        <v>163</v>
      </c>
      <c r="B60" s="17" t="s">
        <v>11</v>
      </c>
      <c r="C60" s="52"/>
      <c r="F60" s="1"/>
      <c r="G60" s="1"/>
    </row>
    <row r="61" spans="1:7" ht="15" hidden="1" outlineLevel="2" x14ac:dyDescent="0.2">
      <c r="A61" s="49" t="s">
        <v>277</v>
      </c>
      <c r="B61" s="17" t="s">
        <v>8</v>
      </c>
      <c r="C61" s="52"/>
      <c r="F61" s="1"/>
      <c r="G61" s="1"/>
    </row>
    <row r="62" spans="1:7" ht="15" hidden="1" outlineLevel="2" x14ac:dyDescent="0.2">
      <c r="A62" s="49" t="s">
        <v>278</v>
      </c>
      <c r="B62" s="17" t="s">
        <v>8</v>
      </c>
      <c r="C62" s="52"/>
      <c r="F62" s="1"/>
      <c r="G62" s="1"/>
    </row>
    <row r="63" spans="1:7" ht="15" hidden="1" outlineLevel="2" x14ac:dyDescent="0.2">
      <c r="A63" s="49" t="s">
        <v>172</v>
      </c>
      <c r="B63" s="17" t="s">
        <v>11</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8</v>
      </c>
      <c r="C66" s="51"/>
      <c r="F66" s="1"/>
      <c r="G66" s="1"/>
    </row>
    <row r="67" spans="1:7" ht="30" collapsed="1" x14ac:dyDescent="0.2">
      <c r="A67" s="50" t="s">
        <v>293</v>
      </c>
      <c r="B67" s="54" t="s">
        <v>8</v>
      </c>
      <c r="C67" s="51" t="s">
        <v>582</v>
      </c>
      <c r="F67" s="1"/>
      <c r="G67" s="1"/>
    </row>
    <row r="68" spans="1:7" ht="27" customHeight="1" x14ac:dyDescent="0.25">
      <c r="A68" s="62" t="s">
        <v>189</v>
      </c>
      <c r="B68" s="38"/>
      <c r="C68" s="39"/>
      <c r="F68" s="1"/>
      <c r="G68" s="1"/>
    </row>
    <row r="69" spans="1:7" ht="15.75" x14ac:dyDescent="0.2">
      <c r="A69" s="50" t="s">
        <v>280</v>
      </c>
      <c r="B69" s="53" t="s">
        <v>8</v>
      </c>
      <c r="C69" s="51"/>
      <c r="F69" s="1"/>
      <c r="G69" s="1"/>
    </row>
    <row r="70" spans="1:7" ht="15" hidden="1" outlineLevel="2" x14ac:dyDescent="0.2">
      <c r="A70" s="49" t="s">
        <v>281</v>
      </c>
      <c r="B70" s="17" t="s">
        <v>8</v>
      </c>
      <c r="C70" s="52"/>
      <c r="F70" s="1"/>
      <c r="G70" s="1"/>
    </row>
    <row r="71" spans="1:7" ht="15" hidden="1" outlineLevel="2" x14ac:dyDescent="0.2">
      <c r="A71" s="49" t="s">
        <v>200</v>
      </c>
      <c r="B71" s="17" t="s">
        <v>8</v>
      </c>
      <c r="C71" s="52"/>
      <c r="F71" s="1"/>
      <c r="G71" s="1"/>
    </row>
    <row r="72" spans="1:7" ht="15.75" collapsed="1" x14ac:dyDescent="0.2">
      <c r="A72" s="50" t="s">
        <v>205</v>
      </c>
      <c r="B72" s="53" t="s">
        <v>8</v>
      </c>
      <c r="C72" s="51"/>
      <c r="F72" s="1"/>
      <c r="G72" s="1"/>
    </row>
    <row r="73" spans="1:7" ht="15" hidden="1" outlineLevel="2" x14ac:dyDescent="0.2">
      <c r="A73" s="49" t="s">
        <v>206</v>
      </c>
      <c r="B73" s="17" t="s">
        <v>8</v>
      </c>
      <c r="C73" s="52"/>
      <c r="F73" s="1"/>
      <c r="G73" s="1"/>
    </row>
    <row r="74" spans="1:7" ht="30" hidden="1" outlineLevel="2" x14ac:dyDescent="0.2">
      <c r="A74" s="49" t="s">
        <v>211</v>
      </c>
      <c r="B74" s="17" t="s">
        <v>8</v>
      </c>
      <c r="C74" s="52"/>
      <c r="F74" s="1"/>
      <c r="G74" s="1"/>
    </row>
    <row r="75" spans="1:7" ht="15" hidden="1" outlineLevel="2" x14ac:dyDescent="0.2">
      <c r="A75" s="49" t="s">
        <v>282</v>
      </c>
      <c r="B75" s="17" t="s">
        <v>8</v>
      </c>
      <c r="C75" s="52"/>
      <c r="F75" s="1"/>
      <c r="G75" s="1"/>
    </row>
    <row r="76" spans="1:7" ht="27" customHeight="1" collapsed="1" x14ac:dyDescent="0.25">
      <c r="A76" s="62" t="s">
        <v>319</v>
      </c>
      <c r="B76" s="38"/>
      <c r="C76" s="39"/>
      <c r="F76" s="1"/>
      <c r="G76" s="1"/>
    </row>
    <row r="77" spans="1:7" ht="30" x14ac:dyDescent="0.2">
      <c r="A77" s="50" t="s">
        <v>283</v>
      </c>
      <c r="B77" s="53" t="s">
        <v>11</v>
      </c>
      <c r="C77" s="51" t="s">
        <v>370</v>
      </c>
      <c r="F77" s="1"/>
      <c r="G77" s="1"/>
    </row>
    <row r="78" spans="1:7" ht="15" hidden="1" outlineLevel="2" x14ac:dyDescent="0.2">
      <c r="A78" s="49" t="s">
        <v>223</v>
      </c>
      <c r="B78" s="17" t="s">
        <v>8</v>
      </c>
      <c r="C78" s="52"/>
      <c r="F78" s="1"/>
      <c r="G78" s="1"/>
    </row>
    <row r="79" spans="1:7" ht="45" hidden="1" outlineLevel="2" x14ac:dyDescent="0.2">
      <c r="A79" s="49" t="s">
        <v>284</v>
      </c>
      <c r="B79" s="17" t="s">
        <v>13</v>
      </c>
      <c r="C79" s="52" t="s">
        <v>583</v>
      </c>
      <c r="F79" s="1"/>
      <c r="G79" s="1"/>
    </row>
    <row r="80" spans="1:7" ht="45" hidden="1" outlineLevel="2" x14ac:dyDescent="0.2">
      <c r="A80" s="49" t="s">
        <v>285</v>
      </c>
      <c r="B80" s="17" t="s">
        <v>13</v>
      </c>
      <c r="C80" s="52" t="s">
        <v>584</v>
      </c>
      <c r="F80" s="1"/>
      <c r="G80" s="1"/>
    </row>
    <row r="81" spans="1:7" ht="15" hidden="1" outlineLevel="2" x14ac:dyDescent="0.2">
      <c r="A81" s="49" t="s">
        <v>230</v>
      </c>
      <c r="B81" s="17" t="s">
        <v>8</v>
      </c>
      <c r="C81" s="52"/>
      <c r="F81" s="1"/>
      <c r="G81" s="1"/>
    </row>
    <row r="82" spans="1:7" ht="30" hidden="1" outlineLevel="2" x14ac:dyDescent="0.2">
      <c r="A82" s="49" t="s">
        <v>231</v>
      </c>
      <c r="B82" s="17" t="s">
        <v>13</v>
      </c>
      <c r="C82" s="52" t="s">
        <v>585</v>
      </c>
      <c r="F82" s="1"/>
      <c r="G82" s="1"/>
    </row>
    <row r="83" spans="1:7" ht="30" hidden="1" outlineLevel="2" x14ac:dyDescent="0.2">
      <c r="A83" s="49" t="s">
        <v>232</v>
      </c>
      <c r="B83" s="17" t="s">
        <v>13</v>
      </c>
      <c r="C83" s="52" t="s">
        <v>375</v>
      </c>
      <c r="F83" s="1"/>
      <c r="G83" s="1"/>
    </row>
    <row r="84" spans="1:7" ht="15" hidden="1" outlineLevel="2" x14ac:dyDescent="0.2">
      <c r="A84" s="49" t="s">
        <v>233</v>
      </c>
      <c r="B84" s="17" t="s">
        <v>11</v>
      </c>
      <c r="C84" s="52"/>
      <c r="F84" s="1"/>
      <c r="G84" s="1"/>
    </row>
    <row r="85" spans="1:7" ht="15.75" collapsed="1" x14ac:dyDescent="0.2">
      <c r="A85" s="50" t="s">
        <v>235</v>
      </c>
      <c r="B85" s="53" t="s">
        <v>11</v>
      </c>
      <c r="C85" s="51"/>
      <c r="F85" s="1"/>
      <c r="G85" s="1"/>
    </row>
    <row r="86" spans="1:7" ht="30" hidden="1" outlineLevel="2" x14ac:dyDescent="0.2">
      <c r="A86" s="49" t="s">
        <v>240</v>
      </c>
      <c r="B86" s="17" t="s">
        <v>13</v>
      </c>
      <c r="C86" s="52" t="s">
        <v>586</v>
      </c>
      <c r="F86" s="1"/>
      <c r="G86" s="1"/>
    </row>
    <row r="87" spans="1:7" ht="30" hidden="1" outlineLevel="2" x14ac:dyDescent="0.2">
      <c r="A87" s="49" t="s">
        <v>241</v>
      </c>
      <c r="B87" s="17" t="s">
        <v>13</v>
      </c>
      <c r="C87" s="52" t="s">
        <v>587</v>
      </c>
      <c r="F87" s="1"/>
      <c r="G87" s="1"/>
    </row>
    <row r="88" spans="1:7" ht="15" hidden="1" outlineLevel="2" x14ac:dyDescent="0.2">
      <c r="A88" s="49" t="s">
        <v>242</v>
      </c>
      <c r="B88" s="17" t="s">
        <v>5</v>
      </c>
      <c r="C88" s="52"/>
      <c r="F88" s="1"/>
      <c r="G88" s="1"/>
    </row>
    <row r="89" spans="1:7" ht="15" hidden="1" outlineLevel="2" x14ac:dyDescent="0.2">
      <c r="A89" s="49" t="s">
        <v>243</v>
      </c>
      <c r="B89" s="17" t="s">
        <v>2</v>
      </c>
      <c r="C89" s="52" t="s">
        <v>588</v>
      </c>
      <c r="F89" s="1"/>
      <c r="G89" s="1"/>
    </row>
    <row r="90" spans="1:7" ht="15" hidden="1" outlineLevel="2" x14ac:dyDescent="0.2">
      <c r="A90" s="49" t="s">
        <v>244</v>
      </c>
      <c r="B90" s="17" t="s">
        <v>5</v>
      </c>
      <c r="C90" s="52"/>
      <c r="F90" s="1"/>
      <c r="G90" s="1"/>
    </row>
    <row r="91" spans="1:7" ht="12.75" customHeight="1" collapsed="1" x14ac:dyDescent="0.2"/>
  </sheetData>
  <sheetProtection formatColumns="0" formatRows="0" insertHyperlinks="0" selectLockedCells="1"/>
  <dataConsolidate/>
  <conditionalFormatting sqref="B21:B24 B43:B67 B69:B75">
    <cfRule type="containsText" dxfId="1372" priority="81" operator="containsText" text="TG0">
      <formula>NOT(ISERROR(SEARCH("TG0",B21)))</formula>
    </cfRule>
    <cfRule type="containsText" dxfId="1371" priority="80" operator="containsText" text="TG1">
      <formula>NOT(ISERROR(SEARCH("TG1",B21)))</formula>
    </cfRule>
    <cfRule type="containsText" dxfId="1370" priority="79" operator="containsText" text="TG2">
      <formula>NOT(ISERROR(SEARCH("TG2",B21)))</formula>
    </cfRule>
    <cfRule type="containsText" dxfId="1369" priority="78" operator="containsText" text="TG3">
      <formula>NOT(ISERROR(SEARCH("TG3",B21)))</formula>
    </cfRule>
  </conditionalFormatting>
  <conditionalFormatting sqref="B22 B24">
    <cfRule type="containsText" dxfId="1368" priority="77" operator="containsText" text="Ja">
      <formula>NOT(ISERROR(SEARCH("Ja",B22)))</formula>
    </cfRule>
  </conditionalFormatting>
  <conditionalFormatting sqref="B22">
    <cfRule type="containsText" dxfId="1367" priority="76" operator="containsText" text="ja">
      <formula>NOT(ISERROR(SEARCH("ja",B22)))</formula>
    </cfRule>
  </conditionalFormatting>
  <conditionalFormatting sqref="B28">
    <cfRule type="cellIs" dxfId="1366" priority="86" operator="lessThan">
      <formula>0.79</formula>
    </cfRule>
    <cfRule type="cellIs" dxfId="1365" priority="88" operator="greaterThan">
      <formula>0.79</formula>
    </cfRule>
    <cfRule type="cellIs" dxfId="1364" priority="87" operator="greaterThan">
      <formula>0.9</formula>
    </cfRule>
  </conditionalFormatting>
  <conditionalFormatting sqref="B29">
    <cfRule type="containsText" dxfId="1363" priority="31" operator="containsText" text="God">
      <formula>NOT(ISERROR(SEARCH("God",B29)))</formula>
    </cfRule>
    <cfRule type="containsText" dxfId="1362" priority="28" operator="containsText" text="For lite">
      <formula>NOT(ISERROR(SEARCH("For lite",B29)))</formula>
    </cfRule>
    <cfRule type="containsText" dxfId="1361" priority="29" operator="containsText" text="Mangelfull">
      <formula>NOT(ISERROR(SEARCH("Mangelfull",B29)))</formula>
    </cfRule>
    <cfRule type="containsText" dxfId="1360" priority="30" operator="containsText" text="Tilstrekkelig">
      <formula>NOT(ISERROR(SEARCH("Tilstrekkelig",B29)))</formula>
    </cfRule>
  </conditionalFormatting>
  <conditionalFormatting sqref="B33:B41 B77:B90">
    <cfRule type="containsText" dxfId="1359" priority="84" operator="containsText" text="EG1">
      <formula>NOT(ISERROR(SEARCH("EG1",B33)))</formula>
    </cfRule>
    <cfRule type="containsText" dxfId="1358" priority="83" operator="containsText" text="EG2">
      <formula>NOT(ISERROR(SEARCH("EG2",B33)))</formula>
    </cfRule>
    <cfRule type="containsText" dxfId="1357" priority="85" operator="containsText" text="EG0">
      <formula>NOT(ISERROR(SEARCH("EG0",B33)))</formula>
    </cfRule>
  </conditionalFormatting>
  <conditionalFormatting sqref="B77:B90 B33:B41">
    <cfRule type="containsText" dxfId="1356" priority="82" operator="containsText" text="EG3">
      <formula>NOT(ISERROR(SEARCH("EG3",B33)))</formula>
    </cfRule>
  </conditionalFormatting>
  <conditionalFormatting sqref="B77:B90">
    <cfRule type="containsText" dxfId="1355" priority="2" operator="containsText" text="TG2">
      <formula>NOT(ISERROR(SEARCH("TG2",B77)))</formula>
    </cfRule>
    <cfRule type="containsText" dxfId="1354" priority="3" operator="containsText" text="TG1">
      <formula>NOT(ISERROR(SEARCH("TG1",B77)))</formula>
    </cfRule>
    <cfRule type="containsText" dxfId="1353" priority="4" operator="containsText" text="TG0">
      <formula>NOT(ISERROR(SEARCH("TG0",B77)))</formula>
    </cfRule>
    <cfRule type="containsText" dxfId="1352" priority="1" operator="containsText" text="TG3">
      <formula>NOT(ISERROR(SEARCH("TG3",B77)))</formula>
    </cfRule>
  </conditionalFormatting>
  <conditionalFormatting sqref="L2">
    <cfRule type="containsText" dxfId="1351" priority="71" operator="containsText" text="TG0">
      <formula>NOT(ISERROR(SEARCH("TG0",L2)))</formula>
    </cfRule>
    <cfRule type="containsText" dxfId="1350" priority="67" operator="containsText" text="TG3">
      <formula>NOT(ISERROR(SEARCH("TG3",L2)))</formula>
    </cfRule>
    <cfRule type="containsText" dxfId="1349" priority="68" operator="containsText" text="TG2">
      <formula>NOT(ISERROR(SEARCH("TG2",L2)))</formula>
    </cfRule>
    <cfRule type="containsText" dxfId="1348" priority="69" operator="containsText" text="TG1">
      <formula>NOT(ISERROR(SEARCH("TG1",L2)))</formula>
    </cfRule>
    <cfRule type="containsText" dxfId="1347" priority="70" operator="containsText" text="TG0">
      <formula>NOT(ISERROR(SEARCH("TG0",L2)))</formula>
    </cfRule>
    <cfRule type="containsText" dxfId="1346" priority="65" operator="containsText" text="ja">
      <formula>NOT(ISERROR(SEARCH("ja",L2)))</formula>
    </cfRule>
    <cfRule type="containsText" dxfId="1345" priority="66" operator="containsText" text="Ja">
      <formula>NOT(ISERROR(SEARCH("Ja",L2)))</formula>
    </cfRule>
  </conditionalFormatting>
  <conditionalFormatting sqref="M2 O2:P2">
    <cfRule type="containsText" dxfId="1344" priority="90" operator="containsText" text="EG2">
      <formula>NOT(ISERROR(SEARCH("EG2",M2)))</formula>
    </cfRule>
    <cfRule type="containsText" dxfId="1343" priority="91" operator="containsText" text="EG1">
      <formula>NOT(ISERROR(SEARCH("EG1",M2)))</formula>
    </cfRule>
    <cfRule type="containsText" dxfId="1342" priority="92" operator="containsText" text="EG0">
      <formula>NOT(ISERROR(SEARCH("EG0",M2)))</formula>
    </cfRule>
    <cfRule type="containsText" dxfId="1341" priority="89" operator="containsText" text="EG3">
      <formula>NOT(ISERROR(SEARCH("EG3",M2)))</formula>
    </cfRule>
  </conditionalFormatting>
  <conditionalFormatting sqref="N2">
    <cfRule type="containsText" dxfId="1340" priority="61" operator="containsText" text="TG2">
      <formula>NOT(ISERROR(SEARCH("TG2",N2)))</formula>
    </cfRule>
    <cfRule type="containsText" dxfId="1339" priority="62" operator="containsText" text="TG1">
      <formula>NOT(ISERROR(SEARCH("TG1",N2)))</formula>
    </cfRule>
    <cfRule type="containsText" dxfId="1338" priority="63" operator="containsText" text="TG0">
      <formula>NOT(ISERROR(SEARCH("TG0",N2)))</formula>
    </cfRule>
    <cfRule type="containsText" dxfId="1337" priority="64" operator="containsText" text="TG0">
      <formula>NOT(ISERROR(SEARCH("TG0",N2)))</formula>
    </cfRule>
    <cfRule type="containsText" dxfId="1336" priority="60" operator="containsText" text="TG3">
      <formula>NOT(ISERROR(SEARCH("TG3",N2)))</formula>
    </cfRule>
    <cfRule type="containsText" dxfId="1335" priority="59" operator="containsText" text="Ja">
      <formula>NOT(ISERROR(SEARCH("Ja",N2)))</formula>
    </cfRule>
  </conditionalFormatting>
  <conditionalFormatting sqref="Q2">
    <cfRule type="cellIs" dxfId="1334" priority="51" operator="lessThan">
      <formula>0.79</formula>
    </cfRule>
    <cfRule type="cellIs" dxfId="1333" priority="53" operator="greaterThan">
      <formula>0.79</formula>
    </cfRule>
    <cfRule type="cellIs" dxfId="1332" priority="52" operator="greaterThan">
      <formula>0.9</formula>
    </cfRule>
  </conditionalFormatting>
  <conditionalFormatting sqref="R2">
    <cfRule type="containsText" dxfId="1331" priority="50" operator="containsText" text="God">
      <formula>NOT(ISERROR(SEARCH("God",R2)))</formula>
    </cfRule>
    <cfRule type="containsText" dxfId="1330" priority="49" operator="containsText" text="Tilstrekkelig">
      <formula>NOT(ISERROR(SEARCH("Tilstrekkelig",R2)))</formula>
    </cfRule>
    <cfRule type="containsText" dxfId="1329" priority="48" operator="containsText" text="Mangelfull">
      <formula>NOT(ISERROR(SEARCH("Mangelfull",R2)))</formula>
    </cfRule>
    <cfRule type="containsText" dxfId="1328" priority="47" operator="containsText" text="For lite">
      <formula>NOT(ISERROR(SEARCH("For lite",R2)))</formula>
    </cfRule>
  </conditionalFormatting>
  <conditionalFormatting sqref="U2:AC2">
    <cfRule type="containsText" dxfId="1327" priority="42" operator="containsText" text="EG3">
      <formula>NOT(ISERROR(SEARCH("EG3",U2)))</formula>
    </cfRule>
    <cfRule type="containsText" dxfId="1326" priority="45" operator="containsText" text="EG0">
      <formula>NOT(ISERROR(SEARCH("EG0",U2)))</formula>
    </cfRule>
    <cfRule type="containsText" dxfId="1325" priority="44" operator="containsText" text="EG1">
      <formula>NOT(ISERROR(SEARCH("EG1",U2)))</formula>
    </cfRule>
    <cfRule type="containsText" dxfId="1324" priority="43" operator="containsText" text="EG2">
      <formula>NOT(ISERROR(SEARCH("EG2",U2)))</formula>
    </cfRule>
  </conditionalFormatting>
  <conditionalFormatting sqref="AD2:CB2">
    <cfRule type="containsText" dxfId="1323" priority="6" operator="containsText" text="TG2">
      <formula>NOT(ISERROR(SEARCH("TG2",AD2)))</formula>
    </cfRule>
    <cfRule type="containsText" dxfId="1322" priority="7" operator="containsText" text="TG1">
      <formula>NOT(ISERROR(SEARCH("TG1",AD2)))</formula>
    </cfRule>
    <cfRule type="containsText" dxfId="1321" priority="8" operator="containsText" text="TG0">
      <formula>NOT(ISERROR(SEARCH("TG0",AD2)))</formula>
    </cfRule>
    <cfRule type="containsText" dxfId="1320" priority="5" operator="containsText" text="TG3">
      <formula>NOT(ISERROR(SEARCH("TG3",AD2)))</formula>
    </cfRule>
  </conditionalFormatting>
  <conditionalFormatting sqref="BX2:CB2">
    <cfRule type="containsText" dxfId="1319" priority="13" operator="containsText" text="ja">
      <formula>NOT(ISERROR(SEARCH("ja",BX2)))</formula>
    </cfRule>
    <cfRule type="containsText" dxfId="1318" priority="14" operator="containsText" text="Ja">
      <formula>NOT(ISERROR(SEARCH("Ja",BX2)))</formula>
    </cfRule>
  </conditionalFormatting>
  <hyperlinks>
    <hyperlink ref="C14" r:id="rId1" xr:uid="{D6FA28DE-1730-489D-81CD-CB378209F655}"/>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27" operator="containsText" id="{37F8A08D-F193-4A91-98D6-68B27308003B}">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6" operator="containsText" id="{30DF5421-2C8A-4725-8582-724DD6456316}">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9B3E032F-6A33-4D50-8885-B8CC52CE13A6}">
          <x14:formula1>
            <xm:f>Evalueringsmatrise_grunnlag!$A$9:$A$13</xm:f>
          </x14:formula1>
          <xm:sqref>B33:B41</xm:sqref>
        </x14:dataValidation>
        <x14:dataValidation type="list" allowBlank="1" showInputMessage="1" showErrorMessage="1" xr:uid="{F3F41BF8-0A9E-419B-8A0D-54D259EE027F}">
          <x14:formula1>
            <xm:f>Evalueringsmatrise_grunnlag!$A$27:$A$28</xm:f>
          </x14:formula1>
          <xm:sqref>B24 B68 B76</xm:sqref>
        </x14:dataValidation>
        <x14:dataValidation type="list" allowBlank="1" showInputMessage="1" showErrorMessage="1" xr:uid="{12925015-2E9F-4DF5-9036-65C403AC86C6}">
          <x14:formula1>
            <xm:f>Evalueringsmatrise_grunnlag!$A$2:$A$6</xm:f>
          </x14:formula1>
          <xm:sqref>B43:B67 B69:B75 B77:B90</xm:sqref>
        </x14:dataValidation>
        <x14:dataValidation type="list" allowBlank="1" showInputMessage="1" showErrorMessage="1" xr:uid="{D123AFBA-219E-48D4-A560-6D707AD0EB8D}">
          <x14:formula1>
            <xm:f>Evalueringsmatrise_grunnlag!$A$21:$A$24</xm:f>
          </x14:formula1>
          <xm:sqref>B29</xm:sqref>
        </x14:dataValidation>
        <x14:dataValidation type="list" allowBlank="1" showInputMessage="1" showErrorMessage="1" xr:uid="{43A4D0C2-0D9F-4B4E-B729-6EC1B877735D}">
          <x14:formula1>
            <xm:f>Evalueringsmatrise_grunnlag!$E$13:$E$17</xm:f>
          </x14:formula1>
          <xm:sqref>B22</xm:sqref>
        </x14:dataValidation>
        <x14:dataValidation type="list" allowBlank="1" showInputMessage="1" showErrorMessage="1" xr:uid="{ACF501ED-271D-4F0F-AA28-223776D9A658}">
          <x14:formula1>
            <xm:f>Evalueringsmatrise_grunnlag!$E$2:$E$4</xm:f>
          </x14:formula1>
          <xm:sqref>B31</xm:sqref>
        </x14:dataValidation>
        <x14:dataValidation type="list" allowBlank="1" showInputMessage="1" showErrorMessage="1" xr:uid="{A12A3777-11E2-4A2F-98DB-936810BE2943}">
          <x14:formula1>
            <xm:f>Evalueringsmatrise_grunnlag!$E$7:$E$10</xm:f>
          </x14:formula1>
          <xm:sqref>B23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3EB81-1884-4F0A-9A84-4BB5AA188FC7}">
  <sheetPr>
    <tabColor theme="5" tint="0.79998168889431442"/>
    <pageSetUpPr fitToPage="1"/>
  </sheetPr>
  <dimension ref="A1:CC92"/>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Mosby skole</v>
      </c>
      <c r="B2" s="65" t="str">
        <f>$B$12</f>
        <v>1.-7. trinn</v>
      </c>
      <c r="C2" s="22">
        <f>$B$13</f>
        <v>217</v>
      </c>
      <c r="D2" s="22">
        <f>$B$14</f>
        <v>0</v>
      </c>
      <c r="E2" s="22">
        <f>$B$15</f>
        <v>4120</v>
      </c>
      <c r="F2" s="66">
        <f>$B$16</f>
        <v>20572</v>
      </c>
      <c r="G2" s="66">
        <f>$B$17</f>
        <v>12238</v>
      </c>
      <c r="H2" s="66">
        <f>$B$18</f>
        <v>12238</v>
      </c>
      <c r="I2" s="66">
        <f>$B$19</f>
        <v>0</v>
      </c>
      <c r="J2" s="66">
        <f>$B$20</f>
        <v>2021</v>
      </c>
      <c r="K2" s="22" t="str">
        <f>$B$21</f>
        <v>-</v>
      </c>
      <c r="L2" s="32" t="str">
        <f>$B$22</f>
        <v>Nei</v>
      </c>
      <c r="M2" s="32" t="str">
        <f>$B$23</f>
        <v>A</v>
      </c>
      <c r="N2" s="32" t="str">
        <f>$B$24</f>
        <v>Nei</v>
      </c>
      <c r="O2" s="33">
        <f>$B$26</f>
        <v>279.90000000000003</v>
      </c>
      <c r="P2" s="32">
        <f>$B$27</f>
        <v>311</v>
      </c>
      <c r="Q2" s="21">
        <f>$B$28</f>
        <v>0.69774919614147912</v>
      </c>
      <c r="R2" s="61" t="str">
        <f>$B$29</f>
        <v>God</v>
      </c>
      <c r="S2" s="22">
        <f>$B$30</f>
        <v>56.396313364055302</v>
      </c>
      <c r="T2" s="32" t="str">
        <f>$B$31</f>
        <v>↓</v>
      </c>
      <c r="U2" s="17" t="str">
        <f>$B$33</f>
        <v>EG0</v>
      </c>
      <c r="V2" s="17" t="str">
        <f>$B$34</f>
        <v>EG0</v>
      </c>
      <c r="W2" s="17" t="str">
        <f>$B$35</f>
        <v>EG0</v>
      </c>
      <c r="X2" s="17" t="str">
        <f>$B$36</f>
        <v>EG0</v>
      </c>
      <c r="Y2" s="17" t="str">
        <f>$B$37</f>
        <v>EG0</v>
      </c>
      <c r="Z2" s="17" t="str">
        <f>$B$38</f>
        <v>EG0</v>
      </c>
      <c r="AA2" s="17" t="str">
        <f>$B$39</f>
        <v>EG0</v>
      </c>
      <c r="AB2" s="17" t="str">
        <f>$B$40</f>
        <v>EG0</v>
      </c>
      <c r="AC2" s="17" t="str">
        <f>$B$41</f>
        <v>EG0</v>
      </c>
      <c r="AD2" s="17" t="str">
        <f>$B$43</f>
        <v>TG0</v>
      </c>
      <c r="AE2" s="17" t="str">
        <f>$B$44</f>
        <v>TG0</v>
      </c>
      <c r="AF2" s="17" t="str">
        <f>$B$45</f>
        <v>TG0</v>
      </c>
      <c r="AG2" s="17" t="str">
        <f>$B$46</f>
        <v>TG0</v>
      </c>
      <c r="AH2" s="17" t="str">
        <f>$B$47</f>
        <v>TG0</v>
      </c>
      <c r="AI2" s="17" t="str">
        <f>$B$48</f>
        <v>TG0</v>
      </c>
      <c r="AJ2" s="17" t="str">
        <f>$B$49</f>
        <v>TG0</v>
      </c>
      <c r="AK2" s="17" t="str">
        <f>$B$50</f>
        <v>TG0</v>
      </c>
      <c r="AL2" s="17" t="str">
        <f>$B$51</f>
        <v>TG0</v>
      </c>
      <c r="AM2" s="17" t="str">
        <f>$B$52</f>
        <v>TG0</v>
      </c>
      <c r="AN2" s="17" t="str">
        <f>$B$53</f>
        <v>TG0</v>
      </c>
      <c r="AO2" s="17" t="str">
        <f>$B$54</f>
        <v>TG0</v>
      </c>
      <c r="AP2" s="17" t="str">
        <f>$B$55</f>
        <v>TG0</v>
      </c>
      <c r="AQ2" s="17" t="str">
        <f>$B$56</f>
        <v>TG0</v>
      </c>
      <c r="AR2" s="17" t="str">
        <f>$B$57</f>
        <v>TG0</v>
      </c>
      <c r="AS2" s="17" t="str">
        <f>$B$58</f>
        <v>TG0</v>
      </c>
      <c r="AT2" s="17" t="str">
        <f>$B$59</f>
        <v>TG0</v>
      </c>
      <c r="AU2" s="17" t="str">
        <f>$B$60</f>
        <v>TG0</v>
      </c>
      <c r="AV2" s="17" t="str">
        <f>$B$61</f>
        <v>TG0</v>
      </c>
      <c r="AW2" s="17" t="str">
        <f>$B$62</f>
        <v>TG0</v>
      </c>
      <c r="AX2" s="17" t="str">
        <f>$B$63</f>
        <v>-</v>
      </c>
      <c r="AY2" s="17" t="str">
        <f>$B$64</f>
        <v>TG0</v>
      </c>
      <c r="AZ2" s="17" t="str">
        <f>$B$65</f>
        <v>TG0</v>
      </c>
      <c r="BA2" s="17" t="str">
        <f>$B$66</f>
        <v>TG0</v>
      </c>
      <c r="BB2" s="17" t="str">
        <f>$B$67</f>
        <v>TG0</v>
      </c>
      <c r="BC2" s="17" t="str">
        <f>$B$69</f>
        <v>TG0</v>
      </c>
      <c r="BD2" s="17" t="str">
        <f>$B$70</f>
        <v>TG0</v>
      </c>
      <c r="BE2" s="17" t="str">
        <f>$B$71</f>
        <v>TG0</v>
      </c>
      <c r="BF2" s="17" t="str">
        <f>$B$72</f>
        <v>TG0</v>
      </c>
      <c r="BG2" s="17" t="str">
        <f>$B$73</f>
        <v>TG0</v>
      </c>
      <c r="BH2" s="17" t="str">
        <f>$B$74</f>
        <v>TG1</v>
      </c>
      <c r="BI2" s="17" t="str">
        <f>$B$75</f>
        <v>TG0</v>
      </c>
      <c r="BJ2" s="17" t="str">
        <f>$B$77</f>
        <v>TG0</v>
      </c>
      <c r="BK2" s="17" t="str">
        <f>$B$78</f>
        <v>TG0</v>
      </c>
      <c r="BL2" s="17" t="str">
        <f>$B$79</f>
        <v>TG0</v>
      </c>
      <c r="BM2" s="17" t="str">
        <f>$B$80</f>
        <v>TG0</v>
      </c>
      <c r="BN2" s="17" t="str">
        <f>$B$81</f>
        <v>TG0</v>
      </c>
      <c r="BO2" s="17" t="str">
        <f>$B$82</f>
        <v>TG0</v>
      </c>
      <c r="BP2" s="17" t="str">
        <f>$B$83</f>
        <v>TG0</v>
      </c>
      <c r="BQ2" s="17" t="str">
        <f>$B$84</f>
        <v>TG0</v>
      </c>
      <c r="BR2" s="17" t="str">
        <f>$B$85</f>
        <v>TG0</v>
      </c>
      <c r="BS2" s="17" t="str">
        <f>$B$86</f>
        <v>TG0</v>
      </c>
      <c r="BT2" s="17" t="str">
        <f>$B$87</f>
        <v>TG0</v>
      </c>
      <c r="BU2" s="17" t="str">
        <f>$B$88</f>
        <v>TG0</v>
      </c>
      <c r="BV2" s="17" t="str">
        <f>$B$89</f>
        <v>TG0</v>
      </c>
      <c r="BW2" s="17" t="str">
        <f>$B$90</f>
        <v>TG0</v>
      </c>
      <c r="BX2" s="17" t="e">
        <f>#REF!</f>
        <v>#REF!</v>
      </c>
      <c r="BY2" s="17" t="e">
        <f>#REF!</f>
        <v>#REF!</v>
      </c>
      <c r="BZ2" s="17" t="e">
        <f>#REF!</f>
        <v>#REF!</v>
      </c>
      <c r="CA2" s="17" t="e">
        <f>#REF!</f>
        <v>#REF!</v>
      </c>
      <c r="CB2" s="17" t="e">
        <f>#REF!</f>
        <v>#REF!</v>
      </c>
      <c r="CC2" s="97">
        <f>E48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589</v>
      </c>
      <c r="B11" s="9" t="s">
        <v>303</v>
      </c>
      <c r="C11" s="9" t="s">
        <v>304</v>
      </c>
      <c r="AW11" s="1"/>
      <c r="AX11" s="1"/>
    </row>
    <row r="12" spans="1:81" ht="15.75" x14ac:dyDescent="0.25">
      <c r="A12" s="51" t="s">
        <v>247</v>
      </c>
      <c r="B12" s="34" t="s">
        <v>332</v>
      </c>
      <c r="C12" s="51"/>
      <c r="D12" s="18"/>
      <c r="E12" s="10"/>
      <c r="F12" s="10"/>
      <c r="G12" s="10"/>
      <c r="H12" s="10"/>
      <c r="I12" s="10"/>
      <c r="J12" s="10"/>
      <c r="K12" s="10"/>
      <c r="L12" s="10"/>
      <c r="M12" s="10"/>
      <c r="N12" s="10"/>
      <c r="O12" s="10"/>
      <c r="P12" s="10"/>
      <c r="Q12" s="10"/>
      <c r="R12" s="10"/>
      <c r="S12" s="10"/>
      <c r="T12" s="10"/>
      <c r="U12" s="10"/>
      <c r="V12" s="10"/>
      <c r="W12" s="10"/>
      <c r="X12" s="10"/>
      <c r="Y12" s="10"/>
      <c r="Z12" s="10"/>
      <c r="AA12" s="10"/>
      <c r="BD12" s="10"/>
      <c r="BE12" s="10"/>
    </row>
    <row r="13" spans="1:81" ht="15.75" x14ac:dyDescent="0.25">
      <c r="A13" s="51" t="s">
        <v>248</v>
      </c>
      <c r="B13" s="19">
        <v>217</v>
      </c>
      <c r="C13" s="51"/>
      <c r="D13" s="18"/>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81" ht="15.75" x14ac:dyDescent="0.25">
      <c r="A14" s="51" t="s">
        <v>249</v>
      </c>
      <c r="B14" s="28"/>
      <c r="C14" s="71" t="s">
        <v>410</v>
      </c>
      <c r="D14" s="18"/>
      <c r="E14" s="10"/>
      <c r="F14" s="10"/>
      <c r="G14" s="10"/>
      <c r="H14" s="10"/>
      <c r="I14" s="10"/>
      <c r="J14" s="10"/>
      <c r="K14" s="10"/>
      <c r="L14" s="10"/>
      <c r="M14" s="10"/>
      <c r="N14" s="10"/>
      <c r="O14" s="10"/>
      <c r="R14" s="10"/>
    </row>
    <row r="15" spans="1:81" ht="30" x14ac:dyDescent="0.2">
      <c r="A15" s="51" t="s">
        <v>250</v>
      </c>
      <c r="B15" s="17">
        <v>4120</v>
      </c>
      <c r="C15" s="51" t="s">
        <v>590</v>
      </c>
      <c r="D15" s="18"/>
      <c r="F15" s="1"/>
      <c r="G15" s="1"/>
    </row>
    <row r="16" spans="1:81" ht="15" x14ac:dyDescent="0.2">
      <c r="A16" s="51" t="s">
        <v>251</v>
      </c>
      <c r="B16" s="17">
        <v>20572</v>
      </c>
      <c r="C16" s="51"/>
      <c r="D16" s="18"/>
      <c r="F16" s="1"/>
      <c r="G16" s="1"/>
    </row>
    <row r="17" spans="1:18" ht="15" x14ac:dyDescent="0.2">
      <c r="A17" s="51" t="s">
        <v>252</v>
      </c>
      <c r="B17" s="63">
        <f>$B$18+$B$19</f>
        <v>12238</v>
      </c>
      <c r="C17" s="51"/>
      <c r="D17" s="18"/>
      <c r="F17" s="1"/>
      <c r="G17" s="1"/>
    </row>
    <row r="18" spans="1:18" ht="15" hidden="1" outlineLevel="2" x14ac:dyDescent="0.2">
      <c r="A18" s="49" t="s">
        <v>253</v>
      </c>
      <c r="B18" s="17">
        <v>12238</v>
      </c>
      <c r="C18" s="52"/>
      <c r="D18" s="18"/>
      <c r="F18" s="1"/>
      <c r="G18" s="1"/>
    </row>
    <row r="19" spans="1:18" ht="15" hidden="1" outlineLevel="2" x14ac:dyDescent="0.2">
      <c r="A19" s="49" t="s">
        <v>254</v>
      </c>
      <c r="B19" s="17">
        <v>0</v>
      </c>
      <c r="C19" s="52"/>
      <c r="D19" s="18"/>
      <c r="F19" s="1"/>
      <c r="G19" s="1"/>
    </row>
    <row r="20" spans="1:18" ht="15" collapsed="1" x14ac:dyDescent="0.2">
      <c r="A20" s="51" t="s">
        <v>255</v>
      </c>
      <c r="B20" s="17">
        <v>2021</v>
      </c>
      <c r="C20" s="51" t="s">
        <v>591</v>
      </c>
      <c r="D20" s="18"/>
      <c r="F20" s="1"/>
      <c r="G20" s="1"/>
    </row>
    <row r="21" spans="1:18" ht="15" x14ac:dyDescent="0.2">
      <c r="A21" s="51" t="s">
        <v>256</v>
      </c>
      <c r="B21" s="17" t="s">
        <v>2</v>
      </c>
      <c r="C21" s="51"/>
      <c r="D21" s="18"/>
      <c r="F21" s="1"/>
      <c r="G21" s="1"/>
    </row>
    <row r="22" spans="1:18" ht="15" x14ac:dyDescent="0.2">
      <c r="A22" s="51" t="s">
        <v>257</v>
      </c>
      <c r="B22" s="17" t="s">
        <v>30</v>
      </c>
      <c r="C22" s="51"/>
      <c r="D22" s="18"/>
      <c r="F22" s="1"/>
      <c r="G22" s="1"/>
    </row>
    <row r="23" spans="1:18" ht="32.1" customHeight="1" x14ac:dyDescent="0.2">
      <c r="A23" s="51" t="s">
        <v>258</v>
      </c>
      <c r="B23" s="17" t="s">
        <v>16</v>
      </c>
      <c r="C23" s="51" t="str">
        <f>IF(Mosby!B23=Evalueringsmatrise_grunnlag!E7,"Vedlikehold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D23" s="18"/>
      <c r="F23" s="1"/>
      <c r="G23" s="1"/>
    </row>
    <row r="24" spans="1:18" ht="15" x14ac:dyDescent="0.2">
      <c r="A24" s="51" t="s">
        <v>259</v>
      </c>
      <c r="B24" s="17" t="s">
        <v>30</v>
      </c>
      <c r="C24" s="51"/>
      <c r="D24" s="18"/>
      <c r="F24" s="1"/>
      <c r="G24" s="1"/>
    </row>
    <row r="25" spans="1:18" ht="27" customHeight="1" x14ac:dyDescent="0.25">
      <c r="A25" s="62" t="s">
        <v>309</v>
      </c>
      <c r="B25" s="38"/>
      <c r="C25" s="39"/>
      <c r="F25" s="1"/>
      <c r="G25" s="1"/>
    </row>
    <row r="26" spans="1:18" ht="30" hidden="1" outlineLevel="2" x14ac:dyDescent="0.25">
      <c r="A26" s="49" t="s">
        <v>310</v>
      </c>
      <c r="B26" s="22">
        <f>B27*0.9</f>
        <v>279.90000000000003</v>
      </c>
      <c r="C26" s="52"/>
      <c r="D26" s="18"/>
      <c r="E26" s="10"/>
      <c r="F26" s="10"/>
      <c r="G26" s="10"/>
      <c r="H26" s="10"/>
      <c r="I26" s="10"/>
      <c r="J26" s="10"/>
      <c r="K26" s="10"/>
      <c r="L26" s="10"/>
      <c r="M26" s="10"/>
      <c r="N26" s="10"/>
      <c r="O26" s="10"/>
      <c r="R26" s="10"/>
    </row>
    <row r="27" spans="1:18" ht="30" hidden="1" outlineLevel="2" x14ac:dyDescent="0.25">
      <c r="A27" s="49" t="s">
        <v>311</v>
      </c>
      <c r="B27" s="19">
        <v>311</v>
      </c>
      <c r="C27" s="52"/>
      <c r="D27" s="18"/>
      <c r="E27" s="10"/>
      <c r="F27" s="10"/>
      <c r="G27" s="10"/>
      <c r="H27" s="10"/>
      <c r="I27" s="10"/>
      <c r="J27" s="10"/>
      <c r="K27" s="10"/>
      <c r="L27" s="10"/>
      <c r="M27" s="10"/>
      <c r="N27" s="10"/>
      <c r="O27" s="10"/>
      <c r="R27" s="10"/>
    </row>
    <row r="28" spans="1:18" ht="15" collapsed="1" x14ac:dyDescent="0.25">
      <c r="A28" s="50" t="s">
        <v>290</v>
      </c>
      <c r="B28" s="21">
        <f>B13/B27</f>
        <v>0.69774919614147912</v>
      </c>
      <c r="C28" s="51"/>
      <c r="D28" s="18"/>
      <c r="F28" s="1"/>
      <c r="G28" s="1"/>
    </row>
    <row r="29" spans="1:18" ht="15" x14ac:dyDescent="0.2">
      <c r="A29" s="50" t="s">
        <v>263</v>
      </c>
      <c r="B29" s="67" t="s">
        <v>39</v>
      </c>
      <c r="C29" s="51"/>
      <c r="D29" s="18"/>
      <c r="F29" s="1"/>
      <c r="G29" s="1"/>
    </row>
    <row r="30" spans="1:18" ht="30" hidden="1" outlineLevel="2" x14ac:dyDescent="0.25">
      <c r="A30" s="49" t="s">
        <v>264</v>
      </c>
      <c r="B30" s="22">
        <f>$B$17/$B$13</f>
        <v>56.396313364055302</v>
      </c>
      <c r="C30" s="52"/>
      <c r="D30" s="18"/>
      <c r="E30" s="10"/>
      <c r="F30" s="10"/>
      <c r="G30" s="10"/>
      <c r="H30" s="10"/>
      <c r="I30" s="10"/>
      <c r="J30" s="10"/>
      <c r="K30" s="10"/>
      <c r="L30" s="10"/>
      <c r="M30" s="10"/>
      <c r="N30" s="10"/>
      <c r="O30" s="10"/>
      <c r="R30" s="10"/>
    </row>
    <row r="31" spans="1:18" ht="15" collapsed="1" x14ac:dyDescent="0.2">
      <c r="A31" s="50" t="s">
        <v>291</v>
      </c>
      <c r="B31" s="30" t="s">
        <v>10</v>
      </c>
      <c r="C31" s="51" t="s">
        <v>312</v>
      </c>
      <c r="D31" s="18"/>
      <c r="F31" s="1"/>
      <c r="G31" s="1"/>
    </row>
    <row r="32" spans="1:18"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20</v>
      </c>
      <c r="C40" s="51"/>
      <c r="F40" s="1"/>
      <c r="G40" s="1"/>
    </row>
    <row r="41" spans="1:7" ht="18.75" collapsed="1" x14ac:dyDescent="0.2">
      <c r="A41" s="50" t="s">
        <v>272</v>
      </c>
      <c r="B41" s="54" t="s">
        <v>20</v>
      </c>
      <c r="C41" s="51"/>
      <c r="F41" s="1"/>
      <c r="G41" s="1"/>
    </row>
    <row r="42" spans="1:7" ht="27" customHeight="1" x14ac:dyDescent="0.25">
      <c r="A42" s="62" t="s">
        <v>94</v>
      </c>
      <c r="B42" s="38"/>
      <c r="C42" s="39"/>
      <c r="F42" s="1"/>
      <c r="G42" s="1"/>
    </row>
    <row r="43" spans="1:7" ht="15.75" hidden="1" outlineLevel="1" x14ac:dyDescent="0.2">
      <c r="A43" s="50" t="s">
        <v>95</v>
      </c>
      <c r="B43" s="53" t="s">
        <v>5</v>
      </c>
      <c r="C43" s="51"/>
      <c r="D43" s="18"/>
      <c r="F43" s="1"/>
      <c r="G43" s="1"/>
    </row>
    <row r="44" spans="1:7" ht="15" hidden="1" outlineLevel="2" x14ac:dyDescent="0.2">
      <c r="A44" s="49" t="s">
        <v>100</v>
      </c>
      <c r="B44" s="17" t="s">
        <v>5</v>
      </c>
      <c r="C44" s="52"/>
      <c r="D44" s="18"/>
      <c r="F44" s="1"/>
      <c r="G44" s="1"/>
    </row>
    <row r="45" spans="1:7" ht="15" hidden="1" outlineLevel="2" x14ac:dyDescent="0.2">
      <c r="A45" s="49" t="s">
        <v>105</v>
      </c>
      <c r="B45" s="17" t="s">
        <v>5</v>
      </c>
      <c r="C45" s="52"/>
      <c r="D45" s="18"/>
      <c r="F45" s="1"/>
      <c r="G45" s="1"/>
    </row>
    <row r="46" spans="1:7" ht="15" hidden="1" outlineLevel="2" x14ac:dyDescent="0.2">
      <c r="A46" s="49" t="s">
        <v>110</v>
      </c>
      <c r="B46" s="17" t="s">
        <v>5</v>
      </c>
      <c r="C46" s="52"/>
      <c r="D46" s="18"/>
      <c r="F46" s="1"/>
      <c r="G46" s="1"/>
    </row>
    <row r="47" spans="1:7" ht="15" hidden="1" outlineLevel="2" x14ac:dyDescent="0.2">
      <c r="A47" s="49" t="s">
        <v>115</v>
      </c>
      <c r="B47" s="17" t="s">
        <v>5</v>
      </c>
      <c r="C47" s="52"/>
      <c r="D47" s="18"/>
      <c r="F47" s="1"/>
      <c r="G47" s="1"/>
    </row>
    <row r="48" spans="1:7" ht="15" hidden="1" outlineLevel="2" x14ac:dyDescent="0.2">
      <c r="A48" s="49" t="s">
        <v>116</v>
      </c>
      <c r="B48" s="17" t="s">
        <v>5</v>
      </c>
      <c r="C48" s="52"/>
      <c r="D48" s="18"/>
      <c r="F48" s="1"/>
      <c r="G48" s="1"/>
    </row>
    <row r="49" spans="1:7" ht="15" hidden="1" outlineLevel="2" x14ac:dyDescent="0.2">
      <c r="A49" s="49" t="s">
        <v>117</v>
      </c>
      <c r="B49" s="17" t="s">
        <v>5</v>
      </c>
      <c r="C49" s="52"/>
      <c r="D49" s="18"/>
      <c r="F49" s="1"/>
      <c r="G49" s="1"/>
    </row>
    <row r="50" spans="1:7" ht="15" hidden="1" outlineLevel="2" x14ac:dyDescent="0.2">
      <c r="A50" s="49" t="s">
        <v>122</v>
      </c>
      <c r="B50" s="17" t="s">
        <v>5</v>
      </c>
      <c r="C50" s="52"/>
      <c r="D50" s="18"/>
      <c r="F50" s="1"/>
      <c r="G50" s="1"/>
    </row>
    <row r="51" spans="1:7" ht="15" hidden="1" outlineLevel="2" x14ac:dyDescent="0.2">
      <c r="A51" s="49" t="s">
        <v>127</v>
      </c>
      <c r="B51" s="17" t="s">
        <v>5</v>
      </c>
      <c r="C51" s="52"/>
      <c r="D51" s="18"/>
      <c r="F51" s="1"/>
      <c r="G51" s="1"/>
    </row>
    <row r="52" spans="1:7" ht="15.75" hidden="1" outlineLevel="1" x14ac:dyDescent="0.2">
      <c r="A52" s="50" t="s">
        <v>273</v>
      </c>
      <c r="B52" s="53" t="s">
        <v>5</v>
      </c>
      <c r="C52" s="51"/>
      <c r="D52" s="18"/>
      <c r="F52" s="1"/>
      <c r="G52" s="1"/>
    </row>
    <row r="53" spans="1:7" ht="15" hidden="1" outlineLevel="2" x14ac:dyDescent="0.2">
      <c r="A53" s="49" t="s">
        <v>132</v>
      </c>
      <c r="B53" s="17" t="s">
        <v>5</v>
      </c>
      <c r="C53" s="52"/>
      <c r="D53" s="18"/>
      <c r="F53" s="1"/>
      <c r="G53" s="1"/>
    </row>
    <row r="54" spans="1:7" ht="15" hidden="1" outlineLevel="2" x14ac:dyDescent="0.2">
      <c r="A54" s="49" t="s">
        <v>137</v>
      </c>
      <c r="B54" s="17" t="s">
        <v>5</v>
      </c>
      <c r="C54" s="52"/>
      <c r="D54" s="18"/>
      <c r="F54" s="1"/>
      <c r="G54" s="1"/>
    </row>
    <row r="55" spans="1:7" ht="15" hidden="1" outlineLevel="2" x14ac:dyDescent="0.2">
      <c r="A55" s="49" t="s">
        <v>142</v>
      </c>
      <c r="B55" s="17" t="s">
        <v>5</v>
      </c>
      <c r="C55" s="52"/>
      <c r="D55" s="18"/>
      <c r="F55" s="1"/>
      <c r="G55" s="1"/>
    </row>
    <row r="56" spans="1:7" ht="15" hidden="1" outlineLevel="2" x14ac:dyDescent="0.2">
      <c r="A56" s="49" t="s">
        <v>274</v>
      </c>
      <c r="B56" s="17" t="s">
        <v>5</v>
      </c>
      <c r="C56" s="52"/>
      <c r="D56" s="18"/>
      <c r="F56" s="1"/>
      <c r="G56" s="1"/>
    </row>
    <row r="57" spans="1:7" ht="15.75" hidden="1" outlineLevel="1" x14ac:dyDescent="0.2">
      <c r="A57" s="50" t="s">
        <v>275</v>
      </c>
      <c r="B57" s="53" t="s">
        <v>5</v>
      </c>
      <c r="C57" s="51"/>
      <c r="D57" s="18"/>
      <c r="F57" s="1"/>
      <c r="G57" s="1"/>
    </row>
    <row r="58" spans="1:7" ht="15" hidden="1" outlineLevel="2" x14ac:dyDescent="0.2">
      <c r="A58" s="49" t="s">
        <v>276</v>
      </c>
      <c r="B58" s="17" t="s">
        <v>5</v>
      </c>
      <c r="C58" s="52"/>
      <c r="D58" s="18"/>
      <c r="F58" s="1"/>
      <c r="G58" s="1"/>
    </row>
    <row r="59" spans="1:7" ht="15" hidden="1" outlineLevel="2" x14ac:dyDescent="0.2">
      <c r="A59" s="49" t="s">
        <v>158</v>
      </c>
      <c r="B59" s="17" t="s">
        <v>5</v>
      </c>
      <c r="C59" s="52"/>
      <c r="D59" s="18"/>
      <c r="F59" s="1"/>
      <c r="G59" s="1"/>
    </row>
    <row r="60" spans="1:7" ht="15" hidden="1" outlineLevel="2" x14ac:dyDescent="0.2">
      <c r="A60" s="49" t="s">
        <v>163</v>
      </c>
      <c r="B60" s="17" t="s">
        <v>5</v>
      </c>
      <c r="C60" s="52"/>
      <c r="D60" s="18"/>
      <c r="F60" s="1"/>
      <c r="G60" s="1"/>
    </row>
    <row r="61" spans="1:7" ht="15" hidden="1" outlineLevel="2" x14ac:dyDescent="0.2">
      <c r="A61" s="49" t="s">
        <v>277</v>
      </c>
      <c r="B61" s="17" t="s">
        <v>5</v>
      </c>
      <c r="C61" s="52"/>
      <c r="D61" s="18"/>
      <c r="F61" s="1"/>
      <c r="G61" s="1"/>
    </row>
    <row r="62" spans="1:7" ht="15" hidden="1" outlineLevel="2" x14ac:dyDescent="0.2">
      <c r="A62" s="49" t="s">
        <v>278</v>
      </c>
      <c r="B62" s="17" t="s">
        <v>5</v>
      </c>
      <c r="C62" s="52"/>
      <c r="D62" s="18"/>
      <c r="F62" s="1"/>
      <c r="G62" s="1"/>
    </row>
    <row r="63" spans="1:7" ht="15" hidden="1" outlineLevel="2" x14ac:dyDescent="0.2">
      <c r="A63" s="49" t="s">
        <v>172</v>
      </c>
      <c r="B63" s="17" t="s">
        <v>2</v>
      </c>
      <c r="C63" s="52"/>
      <c r="D63" s="18"/>
      <c r="F63" s="1"/>
      <c r="G63" s="1"/>
    </row>
    <row r="64" spans="1:7" ht="30" hidden="1" outlineLevel="1" x14ac:dyDescent="0.2">
      <c r="A64" s="50" t="s">
        <v>177</v>
      </c>
      <c r="B64" s="53" t="s">
        <v>5</v>
      </c>
      <c r="C64" s="51"/>
      <c r="D64" s="18"/>
      <c r="F64" s="1"/>
      <c r="G64" s="1"/>
    </row>
    <row r="65" spans="1:7" ht="15" hidden="1" outlineLevel="2" x14ac:dyDescent="0.2">
      <c r="A65" s="49" t="s">
        <v>178</v>
      </c>
      <c r="B65" s="17" t="s">
        <v>5</v>
      </c>
      <c r="C65" s="52"/>
      <c r="D65" s="18"/>
      <c r="F65" s="1"/>
      <c r="G65" s="1"/>
    </row>
    <row r="66" spans="1:7" ht="15.75" hidden="1" outlineLevel="1" x14ac:dyDescent="0.2">
      <c r="A66" s="50" t="s">
        <v>183</v>
      </c>
      <c r="B66" s="53" t="s">
        <v>5</v>
      </c>
      <c r="C66" s="51"/>
      <c r="D66" s="18"/>
      <c r="F66" s="1"/>
      <c r="G66" s="1"/>
    </row>
    <row r="67" spans="1:7" ht="18.75" collapsed="1" x14ac:dyDescent="0.2">
      <c r="A67" s="50" t="s">
        <v>293</v>
      </c>
      <c r="B67" s="54" t="s">
        <v>5</v>
      </c>
      <c r="C67" s="51"/>
      <c r="D67" s="18"/>
      <c r="F67" s="1"/>
      <c r="G67" s="1"/>
    </row>
    <row r="68" spans="1:7" ht="27" customHeight="1" x14ac:dyDescent="0.25">
      <c r="A68" s="62" t="s">
        <v>189</v>
      </c>
      <c r="B68" s="38"/>
      <c r="C68" s="39"/>
      <c r="F68" s="1"/>
      <c r="G68" s="1"/>
    </row>
    <row r="69" spans="1:7" ht="15.75" x14ac:dyDescent="0.2">
      <c r="A69" s="50" t="s">
        <v>280</v>
      </c>
      <c r="B69" s="53" t="s">
        <v>5</v>
      </c>
      <c r="C69" s="51"/>
      <c r="D69" s="18"/>
      <c r="F69" s="1"/>
      <c r="G69" s="1"/>
    </row>
    <row r="70" spans="1:7" ht="15" hidden="1" outlineLevel="2" x14ac:dyDescent="0.2">
      <c r="A70" s="49" t="s">
        <v>281</v>
      </c>
      <c r="B70" s="17" t="s">
        <v>5</v>
      </c>
      <c r="C70" s="52"/>
      <c r="D70" s="18"/>
      <c r="F70" s="1"/>
      <c r="G70" s="1"/>
    </row>
    <row r="71" spans="1:7" ht="15" hidden="1" outlineLevel="2" x14ac:dyDescent="0.2">
      <c r="A71" s="49" t="s">
        <v>200</v>
      </c>
      <c r="B71" s="17" t="s">
        <v>5</v>
      </c>
      <c r="C71" s="52"/>
      <c r="D71" s="18"/>
      <c r="F71" s="1"/>
      <c r="G71" s="1"/>
    </row>
    <row r="72" spans="1:7" ht="15.75" collapsed="1" x14ac:dyDescent="0.2">
      <c r="A72" s="50" t="s">
        <v>205</v>
      </c>
      <c r="B72" s="53" t="s">
        <v>5</v>
      </c>
      <c r="C72" s="51"/>
      <c r="D72" s="18"/>
      <c r="F72" s="1"/>
      <c r="G72" s="1"/>
    </row>
    <row r="73" spans="1:7" ht="15" hidden="1" outlineLevel="2" x14ac:dyDescent="0.2">
      <c r="A73" s="49" t="s">
        <v>206</v>
      </c>
      <c r="B73" s="17" t="s">
        <v>5</v>
      </c>
      <c r="C73" s="52"/>
      <c r="D73" s="18"/>
      <c r="F73" s="1"/>
      <c r="G73" s="1"/>
    </row>
    <row r="74" spans="1:7" ht="30" hidden="1" outlineLevel="2" x14ac:dyDescent="0.2">
      <c r="A74" s="49" t="s">
        <v>211</v>
      </c>
      <c r="B74" s="17" t="s">
        <v>8</v>
      </c>
      <c r="C74" s="52"/>
      <c r="D74" s="18"/>
      <c r="F74" s="1"/>
      <c r="G74" s="1"/>
    </row>
    <row r="75" spans="1:7" ht="15" hidden="1" outlineLevel="2" x14ac:dyDescent="0.2">
      <c r="A75" s="49" t="s">
        <v>282</v>
      </c>
      <c r="B75" s="17" t="s">
        <v>5</v>
      </c>
      <c r="C75" s="52"/>
      <c r="D75" s="18"/>
      <c r="F75" s="1"/>
      <c r="G75" s="1"/>
    </row>
    <row r="76" spans="1:7" ht="27" customHeight="1" collapsed="1" x14ac:dyDescent="0.25">
      <c r="A76" s="62" t="s">
        <v>319</v>
      </c>
      <c r="B76" s="38"/>
      <c r="C76" s="39"/>
      <c r="F76" s="1"/>
      <c r="G76" s="1"/>
    </row>
    <row r="77" spans="1:7" ht="18.75" customHeight="1" x14ac:dyDescent="0.2">
      <c r="A77" s="50" t="s">
        <v>283</v>
      </c>
      <c r="B77" s="53" t="s">
        <v>5</v>
      </c>
      <c r="C77" s="51"/>
      <c r="D77" s="18"/>
      <c r="F77" s="1"/>
      <c r="G77" s="1"/>
    </row>
    <row r="78" spans="1:7" ht="15" hidden="1" outlineLevel="2" x14ac:dyDescent="0.2">
      <c r="A78" s="49" t="s">
        <v>223</v>
      </c>
      <c r="B78" s="17" t="s">
        <v>5</v>
      </c>
      <c r="C78" s="52"/>
      <c r="D78" s="18"/>
      <c r="F78" s="1"/>
      <c r="G78" s="1"/>
    </row>
    <row r="79" spans="1:7" ht="15" hidden="1" outlineLevel="2" x14ac:dyDescent="0.2">
      <c r="A79" s="49" t="s">
        <v>284</v>
      </c>
      <c r="B79" s="17" t="s">
        <v>5</v>
      </c>
      <c r="C79" s="52"/>
      <c r="D79" s="18"/>
      <c r="F79" s="1"/>
      <c r="G79" s="1"/>
    </row>
    <row r="80" spans="1:7" ht="30" hidden="1" outlineLevel="2" x14ac:dyDescent="0.2">
      <c r="A80" s="49" t="s">
        <v>285</v>
      </c>
      <c r="B80" s="17" t="s">
        <v>5</v>
      </c>
      <c r="C80" s="52"/>
      <c r="D80" s="18"/>
      <c r="F80" s="1"/>
      <c r="G80" s="1"/>
    </row>
    <row r="81" spans="1:7" ht="15" hidden="1" outlineLevel="2" x14ac:dyDescent="0.2">
      <c r="A81" s="49" t="s">
        <v>230</v>
      </c>
      <c r="B81" s="17" t="s">
        <v>5</v>
      </c>
      <c r="C81" s="52"/>
      <c r="D81" s="18"/>
      <c r="F81" s="1"/>
      <c r="G81" s="1"/>
    </row>
    <row r="82" spans="1:7" ht="15" hidden="1" outlineLevel="2" x14ac:dyDescent="0.2">
      <c r="A82" s="49" t="s">
        <v>231</v>
      </c>
      <c r="B82" s="17" t="s">
        <v>5</v>
      </c>
      <c r="C82" s="52"/>
      <c r="D82" s="18"/>
      <c r="F82" s="1"/>
      <c r="G82" s="1"/>
    </row>
    <row r="83" spans="1:7" ht="15" hidden="1" outlineLevel="2" x14ac:dyDescent="0.2">
      <c r="A83" s="49" t="s">
        <v>232</v>
      </c>
      <c r="B83" s="17" t="s">
        <v>5</v>
      </c>
      <c r="C83" s="52"/>
      <c r="D83" s="18"/>
      <c r="F83" s="1"/>
      <c r="G83" s="1"/>
    </row>
    <row r="84" spans="1:7" ht="15" hidden="1" outlineLevel="2" x14ac:dyDescent="0.2">
      <c r="A84" s="49" t="s">
        <v>233</v>
      </c>
      <c r="B84" s="17" t="s">
        <v>5</v>
      </c>
      <c r="C84" s="52"/>
      <c r="D84" s="18"/>
      <c r="F84" s="1"/>
      <c r="G84" s="1"/>
    </row>
    <row r="85" spans="1:7" ht="15.75" collapsed="1" x14ac:dyDescent="0.2">
      <c r="A85" s="50" t="s">
        <v>235</v>
      </c>
      <c r="B85" s="53" t="s">
        <v>5</v>
      </c>
      <c r="C85" s="51"/>
      <c r="D85" s="18"/>
      <c r="F85" s="1"/>
      <c r="G85" s="1"/>
    </row>
    <row r="86" spans="1:7" ht="15" hidden="1" outlineLevel="2" x14ac:dyDescent="0.2">
      <c r="A86" s="49" t="s">
        <v>240</v>
      </c>
      <c r="B86" s="17" t="s">
        <v>5</v>
      </c>
      <c r="C86" s="52"/>
      <c r="D86" s="18"/>
      <c r="F86" s="1"/>
      <c r="G86" s="1"/>
    </row>
    <row r="87" spans="1:7" ht="30" hidden="1" outlineLevel="2" x14ac:dyDescent="0.2">
      <c r="A87" s="49" t="s">
        <v>241</v>
      </c>
      <c r="B87" s="17" t="s">
        <v>5</v>
      </c>
      <c r="C87" s="52"/>
      <c r="D87" s="18"/>
      <c r="F87" s="1"/>
      <c r="G87" s="1"/>
    </row>
    <row r="88" spans="1:7" ht="15" hidden="1" outlineLevel="2" x14ac:dyDescent="0.2">
      <c r="A88" s="49" t="s">
        <v>242</v>
      </c>
      <c r="B88" s="17" t="s">
        <v>5</v>
      </c>
      <c r="C88" s="52"/>
      <c r="D88" s="18"/>
      <c r="F88" s="1"/>
      <c r="G88" s="1"/>
    </row>
    <row r="89" spans="1:7" ht="15" hidden="1" outlineLevel="2" x14ac:dyDescent="0.2">
      <c r="A89" s="49" t="s">
        <v>243</v>
      </c>
      <c r="B89" s="17" t="s">
        <v>5</v>
      </c>
      <c r="C89" s="52"/>
      <c r="D89" s="18"/>
      <c r="F89" s="1"/>
      <c r="G89" s="1"/>
    </row>
    <row r="90" spans="1:7" ht="15" hidden="1" outlineLevel="2" x14ac:dyDescent="0.2">
      <c r="A90" s="49" t="s">
        <v>244</v>
      </c>
      <c r="B90" s="17" t="s">
        <v>5</v>
      </c>
      <c r="C90" s="52"/>
      <c r="D90" s="18"/>
      <c r="F90" s="1"/>
      <c r="G90" s="1"/>
    </row>
    <row r="91" spans="1:7" ht="12.75" hidden="1" customHeight="1" outlineLevel="2" x14ac:dyDescent="0.2">
      <c r="F91" s="1"/>
      <c r="G91" s="1"/>
    </row>
    <row r="92" spans="1:7" ht="12.75" customHeight="1" collapsed="1" x14ac:dyDescent="0.2">
      <c r="F92" s="1"/>
      <c r="G92" s="1"/>
    </row>
  </sheetData>
  <sheetProtection formatColumns="0" formatRows="0" insertHyperlinks="0" selectLockedCells="1"/>
  <dataConsolidate/>
  <conditionalFormatting sqref="B21:B24 B43:B67 B69:B75 B77:B90">
    <cfRule type="containsText" dxfId="1315" priority="73" operator="containsText" text="TG0">
      <formula>NOT(ISERROR(SEARCH("TG0",B21)))</formula>
    </cfRule>
    <cfRule type="containsText" dxfId="1314" priority="72" operator="containsText" text="TG1">
      <formula>NOT(ISERROR(SEARCH("TG1",B21)))</formula>
    </cfRule>
    <cfRule type="containsText" dxfId="1313" priority="71" operator="containsText" text="TG2">
      <formula>NOT(ISERROR(SEARCH("TG2",B21)))</formula>
    </cfRule>
    <cfRule type="containsText" dxfId="1312" priority="70" operator="containsText" text="TG3">
      <formula>NOT(ISERROR(SEARCH("TG3",B21)))</formula>
    </cfRule>
  </conditionalFormatting>
  <conditionalFormatting sqref="B22 B24">
    <cfRule type="containsText" dxfId="1311" priority="69" operator="containsText" text="Ja">
      <formula>NOT(ISERROR(SEARCH("Ja",B22)))</formula>
    </cfRule>
  </conditionalFormatting>
  <conditionalFormatting sqref="B22">
    <cfRule type="containsText" dxfId="1310" priority="68" operator="containsText" text="ja">
      <formula>NOT(ISERROR(SEARCH("ja",B22)))</formula>
    </cfRule>
  </conditionalFormatting>
  <conditionalFormatting sqref="B28">
    <cfRule type="cellIs" dxfId="1309" priority="78" operator="lessThan">
      <formula>0.79</formula>
    </cfRule>
    <cfRule type="cellIs" dxfId="1308" priority="79" operator="greaterThan">
      <formula>0.9</formula>
    </cfRule>
    <cfRule type="cellIs" dxfId="1307" priority="80" operator="greaterThan">
      <formula>0.79</formula>
    </cfRule>
  </conditionalFormatting>
  <conditionalFormatting sqref="B29">
    <cfRule type="containsText" dxfId="1306" priority="20" operator="containsText" text="For lite">
      <formula>NOT(ISERROR(SEARCH("For lite",B29)))</formula>
    </cfRule>
    <cfRule type="containsText" dxfId="1305" priority="21" operator="containsText" text="Mangelfull">
      <formula>NOT(ISERROR(SEARCH("Mangelfull",B29)))</formula>
    </cfRule>
    <cfRule type="containsText" dxfId="1304" priority="22" operator="containsText" text="Tilstrekkelig">
      <formula>NOT(ISERROR(SEARCH("Tilstrekkelig",B29)))</formula>
    </cfRule>
    <cfRule type="containsText" dxfId="1303" priority="23" operator="containsText" text="God">
      <formula>NOT(ISERROR(SEARCH("God",B29)))</formula>
    </cfRule>
  </conditionalFormatting>
  <conditionalFormatting sqref="B33:B41 B77:B90">
    <cfRule type="containsText" dxfId="1302" priority="77" operator="containsText" text="EG0">
      <formula>NOT(ISERROR(SEARCH("EG0",B33)))</formula>
    </cfRule>
    <cfRule type="containsText" dxfId="1301" priority="76" operator="containsText" text="EG1">
      <formula>NOT(ISERROR(SEARCH("EG1",B33)))</formula>
    </cfRule>
    <cfRule type="containsText" dxfId="1300" priority="75" operator="containsText" text="EG2">
      <formula>NOT(ISERROR(SEARCH("EG2",B33)))</formula>
    </cfRule>
  </conditionalFormatting>
  <conditionalFormatting sqref="B77:B90 B33:B41">
    <cfRule type="containsText" dxfId="1299" priority="74" operator="containsText" text="EG3">
      <formula>NOT(ISERROR(SEARCH("EG3",B33)))</formula>
    </cfRule>
  </conditionalFormatting>
  <conditionalFormatting sqref="L2">
    <cfRule type="containsText" dxfId="1298" priority="63" operator="containsText" text="TG0">
      <formula>NOT(ISERROR(SEARCH("TG0",L2)))</formula>
    </cfRule>
    <cfRule type="containsText" dxfId="1297" priority="62" operator="containsText" text="TG0">
      <formula>NOT(ISERROR(SEARCH("TG0",L2)))</formula>
    </cfRule>
    <cfRule type="containsText" dxfId="1296" priority="61" operator="containsText" text="TG1">
      <formula>NOT(ISERROR(SEARCH("TG1",L2)))</formula>
    </cfRule>
    <cfRule type="containsText" dxfId="1295" priority="59" operator="containsText" text="TG3">
      <formula>NOT(ISERROR(SEARCH("TG3",L2)))</formula>
    </cfRule>
    <cfRule type="containsText" dxfId="1294" priority="60" operator="containsText" text="TG2">
      <formula>NOT(ISERROR(SEARCH("TG2",L2)))</formula>
    </cfRule>
    <cfRule type="containsText" dxfId="1293" priority="58" operator="containsText" text="Ja">
      <formula>NOT(ISERROR(SEARCH("Ja",L2)))</formula>
    </cfRule>
    <cfRule type="containsText" dxfId="1292" priority="57" operator="containsText" text="ja">
      <formula>NOT(ISERROR(SEARCH("ja",L2)))</formula>
    </cfRule>
  </conditionalFormatting>
  <conditionalFormatting sqref="M2 O2:P2">
    <cfRule type="containsText" dxfId="1291" priority="81" operator="containsText" text="EG3">
      <formula>NOT(ISERROR(SEARCH("EG3",M2)))</formula>
    </cfRule>
    <cfRule type="containsText" dxfId="1290" priority="82" operator="containsText" text="EG2">
      <formula>NOT(ISERROR(SEARCH("EG2",M2)))</formula>
    </cfRule>
    <cfRule type="containsText" dxfId="1289" priority="83" operator="containsText" text="EG1">
      <formula>NOT(ISERROR(SEARCH("EG1",M2)))</formula>
    </cfRule>
    <cfRule type="containsText" dxfId="1288" priority="84" operator="containsText" text="EG0">
      <formula>NOT(ISERROR(SEARCH("EG0",M2)))</formula>
    </cfRule>
  </conditionalFormatting>
  <conditionalFormatting sqref="N2">
    <cfRule type="containsText" dxfId="1287" priority="51" operator="containsText" text="Ja">
      <formula>NOT(ISERROR(SEARCH("Ja",N2)))</formula>
    </cfRule>
    <cfRule type="containsText" dxfId="1286" priority="52" operator="containsText" text="TG3">
      <formula>NOT(ISERROR(SEARCH("TG3",N2)))</formula>
    </cfRule>
    <cfRule type="containsText" dxfId="1285" priority="53" operator="containsText" text="TG2">
      <formula>NOT(ISERROR(SEARCH("TG2",N2)))</formula>
    </cfRule>
    <cfRule type="containsText" dxfId="1284" priority="54" operator="containsText" text="TG1">
      <formula>NOT(ISERROR(SEARCH("TG1",N2)))</formula>
    </cfRule>
    <cfRule type="containsText" dxfId="1283" priority="55" operator="containsText" text="TG0">
      <formula>NOT(ISERROR(SEARCH("TG0",N2)))</formula>
    </cfRule>
    <cfRule type="containsText" dxfId="1282" priority="56" operator="containsText" text="TG0">
      <formula>NOT(ISERROR(SEARCH("TG0",N2)))</formula>
    </cfRule>
  </conditionalFormatting>
  <conditionalFormatting sqref="Q2">
    <cfRule type="cellIs" dxfId="1281" priority="45" operator="greaterThan">
      <formula>0.79</formula>
    </cfRule>
    <cfRule type="cellIs" dxfId="1280" priority="44" operator="greaterThan">
      <formula>0.9</formula>
    </cfRule>
    <cfRule type="cellIs" dxfId="1279" priority="43" operator="lessThan">
      <formula>0.79</formula>
    </cfRule>
  </conditionalFormatting>
  <conditionalFormatting sqref="R2">
    <cfRule type="containsText" dxfId="1278" priority="39" operator="containsText" text="For lite">
      <formula>NOT(ISERROR(SEARCH("For lite",R2)))</formula>
    </cfRule>
    <cfRule type="containsText" dxfId="1277" priority="42" operator="containsText" text="God">
      <formula>NOT(ISERROR(SEARCH("God",R2)))</formula>
    </cfRule>
    <cfRule type="containsText" dxfId="1276" priority="41" operator="containsText" text="Tilstrekkelig">
      <formula>NOT(ISERROR(SEARCH("Tilstrekkelig",R2)))</formula>
    </cfRule>
    <cfRule type="containsText" dxfId="1275" priority="40" operator="containsText" text="Mangelfull">
      <formula>NOT(ISERROR(SEARCH("Mangelfull",R2)))</formula>
    </cfRule>
  </conditionalFormatting>
  <conditionalFormatting sqref="U2:AC2">
    <cfRule type="containsText" dxfId="1274" priority="37" operator="containsText" text="EG0">
      <formula>NOT(ISERROR(SEARCH("EG0",U2)))</formula>
    </cfRule>
    <cfRule type="containsText" dxfId="1273" priority="36" operator="containsText" text="EG1">
      <formula>NOT(ISERROR(SEARCH("EG1",U2)))</formula>
    </cfRule>
    <cfRule type="containsText" dxfId="1272" priority="34" operator="containsText" text="EG3">
      <formula>NOT(ISERROR(SEARCH("EG3",U2)))</formula>
    </cfRule>
    <cfRule type="containsText" dxfId="1271" priority="35" operator="containsText" text="EG2">
      <formula>NOT(ISERROR(SEARCH("EG2",U2)))</formula>
    </cfRule>
  </conditionalFormatting>
  <conditionalFormatting sqref="AD2:CB2">
    <cfRule type="containsText" dxfId="1270" priority="10" operator="containsText" text="TG0">
      <formula>NOT(ISERROR(SEARCH("TG0",AD2)))</formula>
    </cfRule>
    <cfRule type="containsText" dxfId="1269" priority="9" operator="containsText" text="TG1">
      <formula>NOT(ISERROR(SEARCH("TG1",AD2)))</formula>
    </cfRule>
    <cfRule type="containsText" dxfId="1268" priority="8" operator="containsText" text="TG2">
      <formula>NOT(ISERROR(SEARCH("TG2",AD2)))</formula>
    </cfRule>
    <cfRule type="containsText" dxfId="1267" priority="7" operator="containsText" text="TG3">
      <formula>NOT(ISERROR(SEARCH("TG3",AD2)))</formula>
    </cfRule>
  </conditionalFormatting>
  <conditionalFormatting sqref="BX2:CB2">
    <cfRule type="containsText" dxfId="1266" priority="5" operator="containsText" text="ja">
      <formula>NOT(ISERROR(SEARCH("ja",BX2)))</formula>
    </cfRule>
    <cfRule type="containsText" dxfId="1265" priority="6" operator="containsText" text="Ja">
      <formula>NOT(ISERROR(SEARCH("Ja",BX2)))</formula>
    </cfRule>
  </conditionalFormatting>
  <hyperlinks>
    <hyperlink ref="C14" r:id="rId1" xr:uid="{215BEAA3-5D81-4C8C-9E48-9DE94E39A6AD}"/>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CFA4D6F2-6231-47A0-8163-77B0DB318D3E}">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F5FA88ED-ACBA-420A-9710-A34E1FC4F702}">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23F47EF1-338E-45C4-A751-905F6D2ED464}">
          <x14:formula1>
            <xm:f>Evalueringsmatrise_grunnlag!$A$2:$A$6</xm:f>
          </x14:formula1>
          <xm:sqref>B43:B67 B69:B75 B77:B90</xm:sqref>
        </x14:dataValidation>
        <x14:dataValidation type="list" allowBlank="1" showInputMessage="1" showErrorMessage="1" xr:uid="{E6EF3DB8-37A1-4709-85CA-C205968F764B}">
          <x14:formula1>
            <xm:f>Evalueringsmatrise_grunnlag!$A$27:$A$28</xm:f>
          </x14:formula1>
          <xm:sqref>B24 B68 B76</xm:sqref>
        </x14:dataValidation>
        <x14:dataValidation type="list" allowBlank="1" showInputMessage="1" showErrorMessage="1" xr:uid="{3833633F-0348-49AA-A856-2CD899353869}">
          <x14:formula1>
            <xm:f>Evalueringsmatrise_grunnlag!$A$9:$A$13</xm:f>
          </x14:formula1>
          <xm:sqref>B33:B41 B77:B90</xm:sqref>
        </x14:dataValidation>
        <x14:dataValidation type="list" allowBlank="1" showInputMessage="1" showErrorMessage="1" xr:uid="{23077604-0921-4903-AC8A-943A1F5934A0}">
          <x14:formula1>
            <xm:f>Evalueringsmatrise_grunnlag!$A$21:$A$24</xm:f>
          </x14:formula1>
          <xm:sqref>B29</xm:sqref>
        </x14:dataValidation>
        <x14:dataValidation type="list" allowBlank="1" showInputMessage="1" showErrorMessage="1" xr:uid="{47A47972-D04B-4B71-A61E-127BD92E9C8E}">
          <x14:formula1>
            <xm:f>Evalueringsmatrise_grunnlag!$E$7:$E$10</xm:f>
          </x14:formula1>
          <xm:sqref>B23</xm:sqref>
        </x14:dataValidation>
        <x14:dataValidation type="list" allowBlank="1" showInputMessage="1" showErrorMessage="1" xr:uid="{AB0E134D-1750-4F61-BEC3-591DBAECB052}">
          <x14:formula1>
            <xm:f>Evalueringsmatrise_grunnlag!$E$2:$E$4</xm:f>
          </x14:formula1>
          <xm:sqref>B31</xm:sqref>
        </x14:dataValidation>
        <x14:dataValidation type="list" allowBlank="1" showInputMessage="1" showErrorMessage="1" xr:uid="{3ED354F6-2713-4ED7-9B03-C26228144B4C}">
          <x14:formula1>
            <xm:f>Evalueringsmatrise_grunnlag!$E$13:$E$17</xm:f>
          </x14:formula1>
          <xm:sqref>B22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125F-8ECB-4C0B-9FC0-9B8F41285D30}">
  <sheetPr>
    <tabColor theme="5" tint="0.79998168889431442"/>
    <pageSetUpPr fitToPage="1"/>
  </sheetPr>
  <dimension ref="A1:CC97"/>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Møvig skole</v>
      </c>
      <c r="B2" s="65" t="str">
        <f>$B$12</f>
        <v>8.-10. trinn</v>
      </c>
      <c r="C2" s="22">
        <f>$B$13</f>
        <v>303</v>
      </c>
      <c r="D2" s="22">
        <f>$B$14</f>
        <v>0</v>
      </c>
      <c r="E2" s="22">
        <f>$B$15</f>
        <v>5555</v>
      </c>
      <c r="F2" s="66">
        <f>$B$16</f>
        <v>20906</v>
      </c>
      <c r="G2" s="66">
        <f>$B$17</f>
        <v>11221</v>
      </c>
      <c r="H2" s="66">
        <f>$B$18</f>
        <v>11221</v>
      </c>
      <c r="I2" s="66">
        <f>$B$19</f>
        <v>0</v>
      </c>
      <c r="J2" s="66">
        <f>$B$20</f>
        <v>1973</v>
      </c>
      <c r="K2" s="22">
        <f>$B$21</f>
        <v>2005</v>
      </c>
      <c r="L2" s="32" t="str">
        <f>$B$22</f>
        <v>Nei</v>
      </c>
      <c r="M2" s="32" t="str">
        <f>$B$23</f>
        <v>B</v>
      </c>
      <c r="N2" s="32" t="str">
        <f>$B$24</f>
        <v>Nei</v>
      </c>
      <c r="O2" s="33">
        <f>$B$26</f>
        <v>289.8</v>
      </c>
      <c r="P2" s="32">
        <f>$B$27</f>
        <v>322</v>
      </c>
      <c r="Q2" s="21">
        <f>$B$28</f>
        <v>0.94099378881987583</v>
      </c>
      <c r="R2" s="61" t="str">
        <f>$B$29</f>
        <v>God</v>
      </c>
      <c r="S2" s="22">
        <f>$B$30</f>
        <v>37.03300330033003</v>
      </c>
      <c r="T2" s="32" t="str">
        <f>$B$31</f>
        <v>↓</v>
      </c>
      <c r="U2" s="17" t="str">
        <f>$B$33</f>
        <v>EG1</v>
      </c>
      <c r="V2" s="17" t="str">
        <f>$B$34</f>
        <v>EG1</v>
      </c>
      <c r="W2" s="17" t="str">
        <f>$B$35</f>
        <v>EG0</v>
      </c>
      <c r="X2" s="17" t="str">
        <f>$B$36</f>
        <v>EG1</v>
      </c>
      <c r="Y2" s="17" t="str">
        <f>$B$37</f>
        <v>EG0</v>
      </c>
      <c r="Z2" s="17" t="str">
        <f>$B$38</f>
        <v>EG0</v>
      </c>
      <c r="AA2" s="17" t="str">
        <f>$B$39</f>
        <v>EG0</v>
      </c>
      <c r="AB2" s="17" t="str">
        <f>$B$40</f>
        <v>EG1</v>
      </c>
      <c r="AC2" s="17" t="str">
        <f>$B$41</f>
        <v>EG1</v>
      </c>
      <c r="AD2" s="17" t="str">
        <f>$B$43</f>
        <v>TG2</v>
      </c>
      <c r="AE2" s="17" t="str">
        <f>$B$44</f>
        <v>TG2</v>
      </c>
      <c r="AF2" s="17" t="str">
        <f>$B$45</f>
        <v>TG2</v>
      </c>
      <c r="AG2" s="17" t="str">
        <f>$B$46</f>
        <v>TG3</v>
      </c>
      <c r="AH2" s="17" t="str">
        <f>$B$47</f>
        <v>TG3</v>
      </c>
      <c r="AI2" s="17" t="str">
        <f>$B$48</f>
        <v>TG2</v>
      </c>
      <c r="AJ2" s="17" t="str">
        <f>$B$49</f>
        <v>TG2</v>
      </c>
      <c r="AK2" s="17" t="str">
        <f>$B$50</f>
        <v>TG2</v>
      </c>
      <c r="AL2" s="17" t="str">
        <f>$B$51</f>
        <v>TG1</v>
      </c>
      <c r="AM2" s="17" t="str">
        <f>$B$52</f>
        <v>TG2</v>
      </c>
      <c r="AN2" s="17" t="str">
        <f>$B$53</f>
        <v>TG2</v>
      </c>
      <c r="AO2" s="17" t="str">
        <f>$B$54</f>
        <v>TG2</v>
      </c>
      <c r="AP2" s="17" t="str">
        <f>$B$55</f>
        <v>TG2</v>
      </c>
      <c r="AQ2" s="17" t="str">
        <f>$B$56</f>
        <v>TG2</v>
      </c>
      <c r="AR2" s="17" t="str">
        <f>$B$57</f>
        <v>TG2</v>
      </c>
      <c r="AS2" s="17" t="str">
        <f>$B$58</f>
        <v>TG2</v>
      </c>
      <c r="AT2" s="17" t="str">
        <f>$B$59</f>
        <v>TG1</v>
      </c>
      <c r="AU2" s="17" t="str">
        <f>$B$60</f>
        <v>TG2</v>
      </c>
      <c r="AV2" s="17" t="str">
        <f>$B$61</f>
        <v>TG3</v>
      </c>
      <c r="AW2" s="17" t="str">
        <f>$B$62</f>
        <v>TG0</v>
      </c>
      <c r="AX2" s="17" t="str">
        <f>$B$63</f>
        <v>-</v>
      </c>
      <c r="AY2" s="17" t="str">
        <f>$B$64</f>
        <v>TG3</v>
      </c>
      <c r="AZ2" s="17" t="str">
        <f>$B$65</f>
        <v>TG3</v>
      </c>
      <c r="BA2" s="17" t="str">
        <f>$B$66</f>
        <v>TG1</v>
      </c>
      <c r="BB2" s="17" t="str">
        <f>$B$67</f>
        <v>TG2</v>
      </c>
      <c r="BC2" s="17" t="str">
        <f>$B$69</f>
        <v>TG2</v>
      </c>
      <c r="BD2" s="17" t="str">
        <f>$B$70</f>
        <v>TG2</v>
      </c>
      <c r="BE2" s="17" t="str">
        <f>$B$71</f>
        <v>TG2</v>
      </c>
      <c r="BF2" s="17" t="str">
        <f>$B$72</f>
        <v>TG1</v>
      </c>
      <c r="BG2" s="17" t="str">
        <f>$B$73</f>
        <v>TG1</v>
      </c>
      <c r="BH2" s="17" t="str">
        <f>$B$74</f>
        <v>TG2</v>
      </c>
      <c r="BI2" s="17" t="str">
        <f>$B$75</f>
        <v>TG1</v>
      </c>
      <c r="BJ2" s="17" t="str">
        <f>$B$77</f>
        <v>TG2</v>
      </c>
      <c r="BK2" s="17" t="str">
        <f>$B$78</f>
        <v>TG1</v>
      </c>
      <c r="BL2" s="17" t="str">
        <f>$B$79</f>
        <v>TG3</v>
      </c>
      <c r="BM2" s="17" t="str">
        <f>$B$80</f>
        <v>TG2</v>
      </c>
      <c r="BN2" s="17" t="str">
        <f>$B$81</f>
        <v>TG3</v>
      </c>
      <c r="BO2" s="17" t="str">
        <f>$B$82</f>
        <v>TG3</v>
      </c>
      <c r="BP2" s="17" t="str">
        <f>$B$83</f>
        <v>TG2</v>
      </c>
      <c r="BQ2" s="17" t="str">
        <f>$B$84</f>
        <v>TG3</v>
      </c>
      <c r="BR2" s="17" t="str">
        <f>$B$85</f>
        <v>TG2</v>
      </c>
      <c r="BS2" s="17" t="str">
        <f>$B$86</f>
        <v>TG1</v>
      </c>
      <c r="BT2" s="17" t="str">
        <f>$B$87</f>
        <v>TG3</v>
      </c>
      <c r="BU2" s="17" t="str">
        <f>$B$88</f>
        <v>TG3</v>
      </c>
      <c r="BV2" s="17" t="str">
        <f>$B$89</f>
        <v>-</v>
      </c>
      <c r="BW2" s="17" t="str">
        <f>$B$90</f>
        <v>TG1</v>
      </c>
      <c r="BX2" s="17" t="e">
        <f>#REF!</f>
        <v>#REF!</v>
      </c>
      <c r="BY2" s="17" t="e">
        <f>#REF!</f>
        <v>#REF!</v>
      </c>
      <c r="BZ2" s="17" t="e">
        <f>#REF!</f>
        <v>#REF!</v>
      </c>
      <c r="CA2" s="17" t="e">
        <f>#REF!</f>
        <v>#REF!</v>
      </c>
      <c r="CB2" s="17" t="e">
        <f>#REF!</f>
        <v>#REF!</v>
      </c>
      <c r="CC2" s="97">
        <f>E48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592</v>
      </c>
      <c r="B11" s="9" t="s">
        <v>303</v>
      </c>
      <c r="C11" s="9" t="s">
        <v>304</v>
      </c>
      <c r="AW11" s="1"/>
      <c r="AX11" s="1"/>
    </row>
    <row r="12" spans="1:81" ht="15.75" x14ac:dyDescent="0.25">
      <c r="A12" s="51" t="s">
        <v>247</v>
      </c>
      <c r="B12" s="34" t="s">
        <v>354</v>
      </c>
      <c r="C12" s="51"/>
      <c r="D12" s="18"/>
      <c r="E12" s="10"/>
      <c r="F12" s="10"/>
      <c r="G12" s="10"/>
      <c r="H12" s="10"/>
      <c r="I12" s="10"/>
      <c r="J12" s="10"/>
      <c r="K12" s="10"/>
      <c r="L12" s="10"/>
      <c r="M12" s="10"/>
      <c r="N12" s="10"/>
      <c r="O12" s="10"/>
      <c r="P12" s="10"/>
      <c r="Q12" s="10"/>
      <c r="R12" s="10"/>
      <c r="S12" s="10"/>
      <c r="T12" s="10"/>
      <c r="U12" s="10"/>
      <c r="V12" s="10"/>
      <c r="W12" s="10"/>
      <c r="X12" s="10"/>
      <c r="Y12" s="10"/>
      <c r="Z12" s="10"/>
      <c r="AA12" s="10"/>
      <c r="BD12" s="10"/>
      <c r="BE12" s="10"/>
    </row>
    <row r="13" spans="1:81" ht="15.75" x14ac:dyDescent="0.25">
      <c r="A13" s="51" t="s">
        <v>248</v>
      </c>
      <c r="B13" s="19">
        <v>303</v>
      </c>
      <c r="C13" s="51"/>
      <c r="D13" s="18"/>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81" ht="15.75" x14ac:dyDescent="0.25">
      <c r="A14" s="51" t="s">
        <v>249</v>
      </c>
      <c r="B14" s="28"/>
      <c r="C14" s="71" t="s">
        <v>410</v>
      </c>
      <c r="D14" s="18"/>
      <c r="E14" s="10"/>
      <c r="F14" s="10"/>
      <c r="G14" s="10"/>
      <c r="H14" s="10"/>
      <c r="I14" s="10"/>
      <c r="J14" s="10"/>
      <c r="K14" s="10"/>
      <c r="L14" s="10"/>
      <c r="M14" s="10"/>
      <c r="N14" s="10"/>
      <c r="O14" s="10"/>
      <c r="R14" s="10"/>
    </row>
    <row r="15" spans="1:81" ht="15" x14ac:dyDescent="0.2">
      <c r="A15" s="51" t="s">
        <v>250</v>
      </c>
      <c r="B15" s="17">
        <v>5555</v>
      </c>
      <c r="C15" s="51"/>
      <c r="D15" s="18"/>
      <c r="F15" s="1"/>
      <c r="G15" s="1"/>
    </row>
    <row r="16" spans="1:81" ht="15" x14ac:dyDescent="0.2">
      <c r="A16" s="51" t="s">
        <v>251</v>
      </c>
      <c r="B16" s="17">
        <v>20906</v>
      </c>
      <c r="C16" s="51"/>
      <c r="D16" s="18"/>
      <c r="F16" s="1"/>
      <c r="G16" s="1"/>
    </row>
    <row r="17" spans="1:18" ht="15" x14ac:dyDescent="0.2">
      <c r="A17" s="51" t="s">
        <v>252</v>
      </c>
      <c r="B17" s="63">
        <f>$B$18+$B$19</f>
        <v>11221</v>
      </c>
      <c r="C17" s="51"/>
      <c r="D17" s="18"/>
      <c r="F17" s="1"/>
      <c r="G17" s="1"/>
    </row>
    <row r="18" spans="1:18" ht="15" hidden="1" outlineLevel="2" x14ac:dyDescent="0.2">
      <c r="A18" s="49" t="s">
        <v>253</v>
      </c>
      <c r="B18" s="17">
        <v>11221</v>
      </c>
      <c r="C18" s="52"/>
      <c r="D18" s="18"/>
      <c r="F18" s="1"/>
      <c r="G18" s="1"/>
    </row>
    <row r="19" spans="1:18" ht="15" hidden="1" outlineLevel="2" x14ac:dyDescent="0.2">
      <c r="A19" s="49" t="s">
        <v>254</v>
      </c>
      <c r="B19" s="17">
        <v>0</v>
      </c>
      <c r="C19" s="52"/>
      <c r="D19" s="18"/>
      <c r="F19" s="1"/>
      <c r="G19" s="1"/>
    </row>
    <row r="20" spans="1:18" ht="15" collapsed="1" x14ac:dyDescent="0.2">
      <c r="A20" s="51" t="s">
        <v>255</v>
      </c>
      <c r="B20" s="17">
        <v>1973</v>
      </c>
      <c r="C20" s="51" t="s">
        <v>593</v>
      </c>
      <c r="D20" s="18"/>
      <c r="F20" s="1"/>
      <c r="G20" s="1"/>
    </row>
    <row r="21" spans="1:18" ht="15" x14ac:dyDescent="0.2">
      <c r="A21" s="51" t="s">
        <v>256</v>
      </c>
      <c r="B21" s="17">
        <v>2005</v>
      </c>
      <c r="C21" s="51" t="s">
        <v>594</v>
      </c>
      <c r="D21" s="18"/>
      <c r="F21" s="1"/>
      <c r="G21" s="1"/>
    </row>
    <row r="22" spans="1:18" ht="15" x14ac:dyDescent="0.2">
      <c r="A22" s="51" t="s">
        <v>257</v>
      </c>
      <c r="B22" s="17" t="s">
        <v>30</v>
      </c>
      <c r="C22" s="51"/>
      <c r="D22" s="18"/>
      <c r="F22" s="1"/>
      <c r="G22" s="1"/>
    </row>
    <row r="23" spans="1:18" ht="32.1" customHeight="1" x14ac:dyDescent="0.2">
      <c r="A23" s="51" t="s">
        <v>258</v>
      </c>
      <c r="B23" s="17" t="s">
        <v>18</v>
      </c>
      <c r="C23" s="51" t="str">
        <f>IF(Møvig!B23=Evalueringsmatrise_grunnlag!E7,"Vedlikehold og utskifting ved A-bygg er allerede finansiert ifm. vedlikeholdsstrategien og midler er allokert hos Eiendom."," ")</f>
        <v xml:space="preserve"> </v>
      </c>
      <c r="D23" s="18"/>
      <c r="F23" s="1"/>
      <c r="G23" s="1"/>
    </row>
    <row r="24" spans="1:18" ht="15" x14ac:dyDescent="0.2">
      <c r="A24" s="51" t="s">
        <v>259</v>
      </c>
      <c r="B24" s="17" t="s">
        <v>30</v>
      </c>
      <c r="C24" s="51"/>
      <c r="D24" s="18"/>
      <c r="F24" s="1"/>
      <c r="G24" s="1"/>
    </row>
    <row r="25" spans="1:18" ht="27" customHeight="1" x14ac:dyDescent="0.25">
      <c r="A25" s="62" t="s">
        <v>309</v>
      </c>
      <c r="B25" s="38"/>
      <c r="C25" s="39"/>
      <c r="F25" s="1"/>
      <c r="G25" s="1"/>
    </row>
    <row r="26" spans="1:18" ht="30" hidden="1" outlineLevel="2" x14ac:dyDescent="0.25">
      <c r="A26" s="49" t="s">
        <v>310</v>
      </c>
      <c r="B26" s="22">
        <f>B27*0.9</f>
        <v>289.8</v>
      </c>
      <c r="C26" s="52"/>
      <c r="D26" s="18"/>
      <c r="E26" s="10"/>
      <c r="F26" s="10"/>
      <c r="G26" s="10"/>
      <c r="H26" s="10"/>
      <c r="I26" s="10"/>
      <c r="J26" s="10"/>
      <c r="K26" s="10"/>
      <c r="L26" s="10"/>
      <c r="M26" s="10"/>
      <c r="N26" s="10"/>
      <c r="O26" s="10"/>
      <c r="R26" s="10"/>
    </row>
    <row r="27" spans="1:18" ht="30" hidden="1" outlineLevel="2" x14ac:dyDescent="0.25">
      <c r="A27" s="49" t="s">
        <v>311</v>
      </c>
      <c r="B27" s="19">
        <v>322</v>
      </c>
      <c r="C27" s="52"/>
      <c r="D27" s="18"/>
      <c r="E27" s="10"/>
      <c r="F27" s="10"/>
      <c r="G27" s="10"/>
      <c r="H27" s="10"/>
      <c r="I27" s="10"/>
      <c r="J27" s="10"/>
      <c r="K27" s="10"/>
      <c r="L27" s="10"/>
      <c r="M27" s="10"/>
      <c r="N27" s="10"/>
      <c r="O27" s="10"/>
      <c r="R27" s="10"/>
    </row>
    <row r="28" spans="1:18" ht="15" collapsed="1" x14ac:dyDescent="0.25">
      <c r="A28" s="50" t="s">
        <v>290</v>
      </c>
      <c r="B28" s="21">
        <f>B13/B27</f>
        <v>0.94099378881987583</v>
      </c>
      <c r="C28" s="51"/>
      <c r="D28" s="18"/>
      <c r="F28" s="1"/>
      <c r="G28" s="1"/>
    </row>
    <row r="29" spans="1:18" ht="15" x14ac:dyDescent="0.2">
      <c r="A29" s="50" t="s">
        <v>263</v>
      </c>
      <c r="B29" s="67" t="s">
        <v>39</v>
      </c>
      <c r="C29" s="51"/>
      <c r="D29" s="18"/>
      <c r="F29" s="1"/>
      <c r="G29" s="1"/>
    </row>
    <row r="30" spans="1:18" ht="30" hidden="1" outlineLevel="2" x14ac:dyDescent="0.25">
      <c r="A30" s="49" t="s">
        <v>264</v>
      </c>
      <c r="B30" s="22">
        <f>$B$17/$B$13</f>
        <v>37.03300330033003</v>
      </c>
      <c r="C30" s="52"/>
      <c r="D30" s="18"/>
      <c r="E30" s="10"/>
      <c r="F30" s="10"/>
      <c r="G30" s="10"/>
      <c r="H30" s="10"/>
      <c r="I30" s="10"/>
      <c r="J30" s="10"/>
      <c r="K30" s="10"/>
      <c r="L30" s="10"/>
      <c r="M30" s="10"/>
      <c r="N30" s="10"/>
      <c r="O30" s="10"/>
      <c r="R30" s="10"/>
    </row>
    <row r="31" spans="1:18" ht="15" collapsed="1" x14ac:dyDescent="0.2">
      <c r="A31" s="50" t="s">
        <v>291</v>
      </c>
      <c r="B31" s="30" t="s">
        <v>10</v>
      </c>
      <c r="C31" s="51" t="s">
        <v>312</v>
      </c>
      <c r="D31" s="18"/>
      <c r="F31" s="1"/>
      <c r="G31" s="1"/>
    </row>
    <row r="32" spans="1:18" ht="27" customHeight="1" x14ac:dyDescent="0.25">
      <c r="A32" s="62" t="s">
        <v>313</v>
      </c>
      <c r="B32" s="38" t="s">
        <v>313</v>
      </c>
      <c r="C32" s="39" t="s">
        <v>313</v>
      </c>
      <c r="F32" s="1"/>
      <c r="G32" s="1"/>
    </row>
    <row r="33" spans="1:7" ht="15.75" hidden="1" outlineLevel="1" x14ac:dyDescent="0.2">
      <c r="A33" s="50" t="s">
        <v>51</v>
      </c>
      <c r="B33" s="53" t="s">
        <v>23</v>
      </c>
      <c r="C33" s="51"/>
      <c r="D33" s="18"/>
      <c r="F33" s="1"/>
      <c r="G33" s="1"/>
    </row>
    <row r="34" spans="1:7" ht="15" hidden="1" outlineLevel="2" x14ac:dyDescent="0.2">
      <c r="A34" s="49" t="s">
        <v>56</v>
      </c>
      <c r="B34" s="17" t="s">
        <v>23</v>
      </c>
      <c r="C34" s="52"/>
      <c r="D34" s="18"/>
      <c r="F34" s="1"/>
      <c r="G34" s="1"/>
    </row>
    <row r="35" spans="1:7" ht="30" hidden="1" outlineLevel="2" x14ac:dyDescent="0.2">
      <c r="A35" s="49" t="s">
        <v>268</v>
      </c>
      <c r="B35" s="17" t="s">
        <v>20</v>
      </c>
      <c r="C35" s="52"/>
      <c r="D35" s="18"/>
      <c r="F35" s="1"/>
      <c r="G35" s="1"/>
    </row>
    <row r="36" spans="1:7" ht="29.45" hidden="1" customHeight="1" outlineLevel="2" x14ac:dyDescent="0.2">
      <c r="A36" s="49" t="s">
        <v>269</v>
      </c>
      <c r="B36" s="17" t="s">
        <v>23</v>
      </c>
      <c r="C36" s="52"/>
      <c r="D36" s="18"/>
      <c r="F36" s="1"/>
      <c r="G36" s="1"/>
    </row>
    <row r="37" spans="1:7" ht="15.75" hidden="1" outlineLevel="1" x14ac:dyDescent="0.2">
      <c r="A37" s="50" t="s">
        <v>71</v>
      </c>
      <c r="B37" s="53" t="s">
        <v>20</v>
      </c>
      <c r="C37" s="51"/>
      <c r="D37" s="18"/>
      <c r="F37" s="1"/>
      <c r="G37" s="1"/>
    </row>
    <row r="38" spans="1:7" ht="27.95" hidden="1" customHeight="1" outlineLevel="2" x14ac:dyDescent="0.2">
      <c r="A38" s="49" t="s">
        <v>74</v>
      </c>
      <c r="B38" s="17" t="s">
        <v>20</v>
      </c>
      <c r="C38" s="52"/>
      <c r="D38" s="18"/>
      <c r="F38" s="1"/>
      <c r="G38" s="1"/>
    </row>
    <row r="39" spans="1:7" ht="15" hidden="1" outlineLevel="2" x14ac:dyDescent="0.2">
      <c r="A39" s="49" t="s">
        <v>79</v>
      </c>
      <c r="B39" s="17" t="s">
        <v>20</v>
      </c>
      <c r="C39" s="52"/>
      <c r="D39" s="18"/>
      <c r="F39" s="1"/>
      <c r="G39" s="1"/>
    </row>
    <row r="40" spans="1:7" ht="15.75" hidden="1" outlineLevel="1" x14ac:dyDescent="0.2">
      <c r="A40" s="50" t="s">
        <v>84</v>
      </c>
      <c r="B40" s="53" t="s">
        <v>23</v>
      </c>
      <c r="C40" s="51"/>
      <c r="D40" s="18"/>
      <c r="F40" s="1"/>
      <c r="G40" s="1"/>
    </row>
    <row r="41" spans="1:7" ht="18.75" collapsed="1" x14ac:dyDescent="0.2">
      <c r="A41" s="50" t="s">
        <v>272</v>
      </c>
      <c r="B41" s="54" t="s">
        <v>23</v>
      </c>
      <c r="C41" s="51"/>
      <c r="D41" s="18"/>
      <c r="F41" s="1"/>
      <c r="G41" s="1"/>
    </row>
    <row r="42" spans="1:7" ht="27" customHeight="1" x14ac:dyDescent="0.25">
      <c r="A42" s="62" t="s">
        <v>94</v>
      </c>
      <c r="B42" s="38"/>
      <c r="C42" s="39"/>
      <c r="F42" s="1"/>
      <c r="G42" s="1"/>
    </row>
    <row r="43" spans="1:7" ht="45" hidden="1" outlineLevel="1" x14ac:dyDescent="0.2">
      <c r="A43" s="50" t="s">
        <v>95</v>
      </c>
      <c r="B43" s="53" t="s">
        <v>11</v>
      </c>
      <c r="C43" s="51" t="s">
        <v>595</v>
      </c>
      <c r="F43" s="1"/>
      <c r="G43" s="1"/>
    </row>
    <row r="44" spans="1:7" ht="15" hidden="1" outlineLevel="2" x14ac:dyDescent="0.2">
      <c r="A44" s="49" t="s">
        <v>100</v>
      </c>
      <c r="B44" s="17" t="s">
        <v>11</v>
      </c>
      <c r="C44" s="52"/>
      <c r="F44" s="1"/>
      <c r="G44" s="1"/>
    </row>
    <row r="45" spans="1:7" ht="15" hidden="1" outlineLevel="2" x14ac:dyDescent="0.2">
      <c r="A45" s="49" t="s">
        <v>105</v>
      </c>
      <c r="B45" s="17" t="s">
        <v>11</v>
      </c>
      <c r="C45" s="52"/>
      <c r="F45" s="1"/>
      <c r="G45" s="1"/>
    </row>
    <row r="46" spans="1:7" ht="15" hidden="1" outlineLevel="2" x14ac:dyDescent="0.2">
      <c r="A46" s="49" t="s">
        <v>110</v>
      </c>
      <c r="B46" s="17" t="s">
        <v>13</v>
      </c>
      <c r="C46" s="52" t="s">
        <v>596</v>
      </c>
      <c r="F46" s="1"/>
      <c r="G46" s="1"/>
    </row>
    <row r="47" spans="1:7" ht="15" hidden="1" outlineLevel="2" x14ac:dyDescent="0.2">
      <c r="A47" s="49" t="s">
        <v>115</v>
      </c>
      <c r="B47" s="17" t="s">
        <v>13</v>
      </c>
      <c r="C47" s="52" t="s">
        <v>596</v>
      </c>
      <c r="F47" s="1"/>
      <c r="G47" s="1"/>
    </row>
    <row r="48" spans="1:7" ht="15" hidden="1" outlineLevel="2" x14ac:dyDescent="0.2">
      <c r="A48" s="49" t="s">
        <v>116</v>
      </c>
      <c r="B48" s="17" t="s">
        <v>11</v>
      </c>
      <c r="C48" s="52"/>
      <c r="F48" s="1"/>
      <c r="G48" s="1"/>
    </row>
    <row r="49" spans="1:7" ht="15" hidden="1" outlineLevel="2" x14ac:dyDescent="0.2">
      <c r="A49" s="49" t="s">
        <v>117</v>
      </c>
      <c r="B49" s="17" t="s">
        <v>11</v>
      </c>
      <c r="C49" s="52"/>
      <c r="F49" s="1"/>
      <c r="G49" s="1"/>
    </row>
    <row r="50" spans="1:7" ht="15" hidden="1" outlineLevel="2" x14ac:dyDescent="0.2">
      <c r="A50" s="49" t="s">
        <v>122</v>
      </c>
      <c r="B50" s="17" t="s">
        <v>11</v>
      </c>
      <c r="C50" s="52"/>
      <c r="D50" s="18"/>
      <c r="F50" s="1"/>
      <c r="G50" s="1"/>
    </row>
    <row r="51" spans="1:7" ht="15" hidden="1" outlineLevel="2" x14ac:dyDescent="0.2">
      <c r="A51" s="49" t="s">
        <v>127</v>
      </c>
      <c r="B51" s="17" t="s">
        <v>8</v>
      </c>
      <c r="C51" s="52"/>
      <c r="D51" s="18"/>
      <c r="F51" s="1"/>
      <c r="G51" s="1"/>
    </row>
    <row r="52" spans="1:7" ht="15.75" hidden="1" outlineLevel="1" x14ac:dyDescent="0.2">
      <c r="A52" s="50" t="s">
        <v>273</v>
      </c>
      <c r="B52" s="53" t="s">
        <v>11</v>
      </c>
      <c r="C52" s="51"/>
      <c r="D52" s="18"/>
      <c r="F52" s="1"/>
      <c r="G52" s="1"/>
    </row>
    <row r="53" spans="1:7" ht="15" hidden="1" outlineLevel="2" x14ac:dyDescent="0.2">
      <c r="A53" s="49" t="s">
        <v>132</v>
      </c>
      <c r="B53" s="17" t="s">
        <v>11</v>
      </c>
      <c r="C53" s="52"/>
      <c r="D53" s="18"/>
      <c r="F53" s="1"/>
      <c r="G53" s="1"/>
    </row>
    <row r="54" spans="1:7" ht="15" hidden="1" outlineLevel="2" x14ac:dyDescent="0.2">
      <c r="A54" s="49" t="s">
        <v>137</v>
      </c>
      <c r="B54" s="17" t="s">
        <v>11</v>
      </c>
      <c r="C54" s="52"/>
      <c r="D54" s="18"/>
      <c r="F54" s="1"/>
      <c r="G54" s="1"/>
    </row>
    <row r="55" spans="1:7" ht="15" hidden="1" outlineLevel="2" x14ac:dyDescent="0.2">
      <c r="A55" s="49" t="s">
        <v>142</v>
      </c>
      <c r="B55" s="17" t="s">
        <v>11</v>
      </c>
      <c r="D55" s="18"/>
      <c r="F55" s="1"/>
      <c r="G55" s="1"/>
    </row>
    <row r="56" spans="1:7" ht="15" hidden="1" outlineLevel="2" x14ac:dyDescent="0.2">
      <c r="A56" s="49" t="s">
        <v>274</v>
      </c>
      <c r="B56" s="17" t="s">
        <v>11</v>
      </c>
      <c r="C56" s="52"/>
      <c r="D56" s="18"/>
      <c r="F56" s="1"/>
      <c r="G56" s="1"/>
    </row>
    <row r="57" spans="1:7" ht="15.75" hidden="1" outlineLevel="1" x14ac:dyDescent="0.2">
      <c r="A57" s="50" t="s">
        <v>275</v>
      </c>
      <c r="B57" s="53" t="s">
        <v>11</v>
      </c>
      <c r="C57" s="51"/>
      <c r="D57" s="18"/>
      <c r="F57" s="1"/>
      <c r="G57" s="1"/>
    </row>
    <row r="58" spans="1:7" ht="15" hidden="1" outlineLevel="2" x14ac:dyDescent="0.2">
      <c r="A58" s="49" t="s">
        <v>276</v>
      </c>
      <c r="B58" s="17" t="s">
        <v>11</v>
      </c>
      <c r="C58" s="52"/>
      <c r="D58" s="18"/>
      <c r="F58" s="1"/>
      <c r="G58" s="1"/>
    </row>
    <row r="59" spans="1:7" ht="15" hidden="1" outlineLevel="2" x14ac:dyDescent="0.2">
      <c r="A59" s="49" t="s">
        <v>158</v>
      </c>
      <c r="B59" s="17" t="s">
        <v>8</v>
      </c>
      <c r="C59" s="52"/>
      <c r="D59" s="18"/>
      <c r="F59" s="1"/>
      <c r="G59" s="1"/>
    </row>
    <row r="60" spans="1:7" ht="15" hidden="1" outlineLevel="2" x14ac:dyDescent="0.2">
      <c r="A60" s="49" t="s">
        <v>163</v>
      </c>
      <c r="B60" s="17" t="s">
        <v>11</v>
      </c>
      <c r="C60" s="52"/>
      <c r="D60" s="18"/>
      <c r="F60" s="1"/>
      <c r="G60" s="1"/>
    </row>
    <row r="61" spans="1:7" ht="15" hidden="1" outlineLevel="2" x14ac:dyDescent="0.2">
      <c r="A61" s="49" t="s">
        <v>277</v>
      </c>
      <c r="B61" s="17" t="s">
        <v>13</v>
      </c>
      <c r="C61" s="52" t="s">
        <v>597</v>
      </c>
      <c r="D61" s="18"/>
      <c r="F61" s="1"/>
      <c r="G61" s="1"/>
    </row>
    <row r="62" spans="1:7" ht="15" hidden="1" outlineLevel="2" x14ac:dyDescent="0.2">
      <c r="A62" s="49" t="s">
        <v>278</v>
      </c>
      <c r="B62" s="17" t="s">
        <v>5</v>
      </c>
      <c r="C62" s="52"/>
      <c r="D62" s="18"/>
      <c r="F62" s="1"/>
      <c r="G62" s="1"/>
    </row>
    <row r="63" spans="1:7" ht="15" hidden="1" outlineLevel="2" x14ac:dyDescent="0.2">
      <c r="A63" s="49" t="s">
        <v>172</v>
      </c>
      <c r="B63" s="17" t="s">
        <v>2</v>
      </c>
      <c r="C63" s="52"/>
      <c r="D63" s="18"/>
      <c r="F63" s="1"/>
      <c r="G63" s="1"/>
    </row>
    <row r="64" spans="1:7" ht="30" hidden="1" outlineLevel="1" x14ac:dyDescent="0.2">
      <c r="A64" s="50" t="s">
        <v>177</v>
      </c>
      <c r="B64" s="53" t="s">
        <v>13</v>
      </c>
      <c r="C64" s="52"/>
      <c r="D64" s="18"/>
      <c r="F64" s="1"/>
      <c r="G64" s="1"/>
    </row>
    <row r="65" spans="1:7" ht="30" hidden="1" outlineLevel="2" x14ac:dyDescent="0.2">
      <c r="A65" s="49" t="s">
        <v>178</v>
      </c>
      <c r="B65" s="17" t="s">
        <v>13</v>
      </c>
      <c r="C65" s="51" t="s">
        <v>598</v>
      </c>
      <c r="D65" s="18"/>
      <c r="F65" s="1"/>
      <c r="G65" s="1"/>
    </row>
    <row r="66" spans="1:7" ht="15.75" hidden="1" outlineLevel="1" x14ac:dyDescent="0.2">
      <c r="A66" s="50" t="s">
        <v>183</v>
      </c>
      <c r="B66" s="53" t="s">
        <v>8</v>
      </c>
      <c r="C66" s="51"/>
      <c r="D66" s="18"/>
      <c r="F66" s="1"/>
      <c r="G66" s="1"/>
    </row>
    <row r="67" spans="1:7" ht="30" collapsed="1" x14ac:dyDescent="0.2">
      <c r="A67" s="50" t="s">
        <v>293</v>
      </c>
      <c r="B67" s="54" t="s">
        <v>11</v>
      </c>
      <c r="C67" s="51" t="s">
        <v>599</v>
      </c>
      <c r="D67" s="18"/>
      <c r="F67" s="1"/>
      <c r="G67" s="1"/>
    </row>
    <row r="68" spans="1:7" ht="27" customHeight="1" x14ac:dyDescent="0.25">
      <c r="A68" s="62" t="s">
        <v>189</v>
      </c>
      <c r="B68" s="38"/>
      <c r="C68" s="39"/>
      <c r="F68" s="1"/>
      <c r="G68" s="1"/>
    </row>
    <row r="69" spans="1:7" ht="15.75" x14ac:dyDescent="0.2">
      <c r="A69" s="50" t="s">
        <v>280</v>
      </c>
      <c r="B69" s="53" t="s">
        <v>11</v>
      </c>
      <c r="C69" s="51"/>
      <c r="D69" s="18"/>
      <c r="F69" s="1"/>
      <c r="G69" s="1"/>
    </row>
    <row r="70" spans="1:7" ht="15" hidden="1" outlineLevel="2" x14ac:dyDescent="0.2">
      <c r="A70" s="49" t="s">
        <v>281</v>
      </c>
      <c r="B70" s="17" t="s">
        <v>11</v>
      </c>
      <c r="C70" s="52"/>
      <c r="D70" s="18"/>
      <c r="F70" s="1"/>
      <c r="G70" s="1"/>
    </row>
    <row r="71" spans="1:7" ht="15" hidden="1" outlineLevel="2" x14ac:dyDescent="0.2">
      <c r="A71" s="49" t="s">
        <v>200</v>
      </c>
      <c r="B71" s="17" t="s">
        <v>11</v>
      </c>
      <c r="C71" s="52"/>
      <c r="D71" s="18"/>
      <c r="F71" s="1"/>
      <c r="G71" s="1"/>
    </row>
    <row r="72" spans="1:7" ht="15.75" collapsed="1" x14ac:dyDescent="0.2">
      <c r="A72" s="50" t="s">
        <v>205</v>
      </c>
      <c r="B72" s="53" t="s">
        <v>8</v>
      </c>
      <c r="C72" s="51"/>
      <c r="D72" s="18"/>
      <c r="F72" s="1"/>
      <c r="G72" s="1"/>
    </row>
    <row r="73" spans="1:7" ht="15" hidden="1" outlineLevel="2" x14ac:dyDescent="0.2">
      <c r="A73" s="49" t="s">
        <v>206</v>
      </c>
      <c r="B73" s="17" t="s">
        <v>8</v>
      </c>
      <c r="C73" s="52"/>
      <c r="D73" s="18"/>
      <c r="F73" s="1"/>
      <c r="G73" s="1"/>
    </row>
    <row r="74" spans="1:7" ht="30" hidden="1" outlineLevel="2" x14ac:dyDescent="0.2">
      <c r="A74" s="49" t="s">
        <v>211</v>
      </c>
      <c r="B74" s="17" t="s">
        <v>11</v>
      </c>
      <c r="C74" s="52"/>
      <c r="D74" s="18"/>
      <c r="F74" s="1"/>
      <c r="G74" s="1"/>
    </row>
    <row r="75" spans="1:7" ht="15" hidden="1" outlineLevel="2" x14ac:dyDescent="0.2">
      <c r="A75" s="49" t="s">
        <v>282</v>
      </c>
      <c r="B75" s="17" t="s">
        <v>8</v>
      </c>
      <c r="C75" s="52"/>
      <c r="D75" s="18"/>
      <c r="F75" s="1"/>
      <c r="G75" s="1"/>
    </row>
    <row r="76" spans="1:7" ht="27" customHeight="1" collapsed="1" x14ac:dyDescent="0.25">
      <c r="A76" s="62" t="s">
        <v>319</v>
      </c>
      <c r="B76" s="38"/>
      <c r="C76" s="39"/>
      <c r="F76" s="1"/>
      <c r="G76" s="1"/>
    </row>
    <row r="77" spans="1:7" ht="30" x14ac:dyDescent="0.2">
      <c r="A77" s="50" t="s">
        <v>283</v>
      </c>
      <c r="B77" s="53" t="s">
        <v>11</v>
      </c>
      <c r="C77" s="51" t="s">
        <v>370</v>
      </c>
      <c r="D77" s="18"/>
      <c r="F77" s="1"/>
      <c r="G77" s="1"/>
    </row>
    <row r="78" spans="1:7" ht="15" hidden="1" outlineLevel="2" x14ac:dyDescent="0.2">
      <c r="A78" s="49" t="s">
        <v>223</v>
      </c>
      <c r="B78" s="17" t="s">
        <v>8</v>
      </c>
      <c r="C78" s="52"/>
      <c r="D78" s="18"/>
      <c r="F78" s="1"/>
      <c r="G78" s="1"/>
    </row>
    <row r="79" spans="1:7" ht="30" hidden="1" outlineLevel="2" x14ac:dyDescent="0.2">
      <c r="A79" s="49" t="s">
        <v>284</v>
      </c>
      <c r="B79" s="17" t="s">
        <v>13</v>
      </c>
      <c r="C79" s="52" t="s">
        <v>600</v>
      </c>
      <c r="D79" s="18"/>
      <c r="F79" s="1"/>
      <c r="G79" s="1"/>
    </row>
    <row r="80" spans="1:7" ht="30" hidden="1" outlineLevel="2" x14ac:dyDescent="0.2">
      <c r="A80" s="49" t="s">
        <v>285</v>
      </c>
      <c r="B80" s="17" t="s">
        <v>11</v>
      </c>
      <c r="C80" s="52"/>
      <c r="D80" s="18"/>
      <c r="F80" s="1"/>
      <c r="G80" s="1"/>
    </row>
    <row r="81" spans="1:10" ht="15" hidden="1" outlineLevel="2" x14ac:dyDescent="0.2">
      <c r="A81" s="49" t="s">
        <v>230</v>
      </c>
      <c r="B81" s="17" t="s">
        <v>13</v>
      </c>
      <c r="C81" s="52" t="s">
        <v>601</v>
      </c>
      <c r="D81" s="18"/>
      <c r="F81" s="1"/>
      <c r="G81" s="1"/>
    </row>
    <row r="82" spans="1:10" ht="15" hidden="1" outlineLevel="2" x14ac:dyDescent="0.2">
      <c r="A82" s="49" t="s">
        <v>231</v>
      </c>
      <c r="B82" s="17" t="s">
        <v>13</v>
      </c>
      <c r="C82" s="52" t="s">
        <v>602</v>
      </c>
      <c r="D82" s="18"/>
      <c r="F82" s="1"/>
      <c r="G82" s="1"/>
    </row>
    <row r="83" spans="1:10" ht="15" hidden="1" outlineLevel="2" x14ac:dyDescent="0.2">
      <c r="A83" s="49" t="s">
        <v>232</v>
      </c>
      <c r="B83" s="17" t="s">
        <v>11</v>
      </c>
      <c r="C83" s="52"/>
      <c r="D83" s="18"/>
      <c r="F83" s="1"/>
      <c r="G83" s="1"/>
    </row>
    <row r="84" spans="1:10" ht="30" hidden="1" outlineLevel="2" x14ac:dyDescent="0.2">
      <c r="A84" s="49" t="s">
        <v>233</v>
      </c>
      <c r="B84" s="17" t="s">
        <v>13</v>
      </c>
      <c r="C84" s="52" t="s">
        <v>603</v>
      </c>
      <c r="D84" s="18"/>
      <c r="F84" s="1"/>
      <c r="G84" s="1"/>
    </row>
    <row r="85" spans="1:10" ht="15.75" collapsed="1" x14ac:dyDescent="0.2">
      <c r="A85" s="50" t="s">
        <v>235</v>
      </c>
      <c r="B85" s="53" t="s">
        <v>11</v>
      </c>
      <c r="C85" s="51"/>
      <c r="D85" s="18"/>
      <c r="F85" s="1"/>
      <c r="G85" s="1"/>
    </row>
    <row r="86" spans="1:10" ht="15" hidden="1" outlineLevel="2" x14ac:dyDescent="0.2">
      <c r="A86" s="49" t="s">
        <v>240</v>
      </c>
      <c r="B86" s="17" t="s">
        <v>8</v>
      </c>
      <c r="C86" s="52"/>
      <c r="D86" s="18"/>
      <c r="F86" s="1"/>
      <c r="G86" s="1"/>
      <c r="H86" s="18"/>
      <c r="I86" s="18"/>
      <c r="J86" s="18"/>
    </row>
    <row r="87" spans="1:10" ht="30" hidden="1" outlineLevel="2" x14ac:dyDescent="0.2">
      <c r="A87" s="49" t="s">
        <v>241</v>
      </c>
      <c r="B87" s="17" t="s">
        <v>13</v>
      </c>
      <c r="C87" s="52" t="s">
        <v>604</v>
      </c>
      <c r="D87" s="18"/>
      <c r="F87" s="1"/>
      <c r="G87" s="1"/>
      <c r="H87" s="18"/>
      <c r="I87" s="18"/>
      <c r="J87" s="18"/>
    </row>
    <row r="88" spans="1:10" ht="15" hidden="1" outlineLevel="2" x14ac:dyDescent="0.2">
      <c r="A88" s="49" t="s">
        <v>242</v>
      </c>
      <c r="B88" s="17" t="s">
        <v>13</v>
      </c>
      <c r="C88" s="52" t="s">
        <v>351</v>
      </c>
      <c r="D88" s="18"/>
      <c r="F88" s="1"/>
      <c r="G88" s="1"/>
      <c r="H88" s="18"/>
      <c r="I88" s="18"/>
      <c r="J88" s="18"/>
    </row>
    <row r="89" spans="1:10" ht="15" hidden="1" outlineLevel="2" x14ac:dyDescent="0.2">
      <c r="A89" s="49" t="s">
        <v>243</v>
      </c>
      <c r="B89" s="17" t="s">
        <v>2</v>
      </c>
      <c r="C89" s="52" t="s">
        <v>531</v>
      </c>
      <c r="D89" s="18"/>
      <c r="F89" s="1"/>
      <c r="G89" s="1"/>
      <c r="H89" s="18"/>
      <c r="I89" s="18"/>
      <c r="J89" s="18"/>
    </row>
    <row r="90" spans="1:10" ht="15" hidden="1" outlineLevel="2" x14ac:dyDescent="0.2">
      <c r="A90" s="49" t="s">
        <v>244</v>
      </c>
      <c r="B90" s="17" t="s">
        <v>8</v>
      </c>
      <c r="C90" s="52"/>
      <c r="D90" s="18"/>
      <c r="F90" s="1"/>
      <c r="G90" s="1"/>
      <c r="H90" s="18"/>
      <c r="I90" s="18"/>
      <c r="J90" s="18"/>
    </row>
    <row r="91" spans="1:10" ht="12.75" customHeight="1" collapsed="1" x14ac:dyDescent="0.2">
      <c r="D91" s="18"/>
      <c r="F91" s="1"/>
      <c r="G91" s="1"/>
    </row>
    <row r="92" spans="1:10" ht="12.75" customHeight="1" x14ac:dyDescent="0.2">
      <c r="D92" s="18"/>
      <c r="F92" s="1"/>
      <c r="G92" s="1"/>
    </row>
    <row r="93" spans="1:10" ht="12.75" customHeight="1" x14ac:dyDescent="0.2">
      <c r="D93" s="18"/>
      <c r="F93" s="1"/>
      <c r="G93" s="1"/>
    </row>
    <row r="94" spans="1:10" ht="12.75" customHeight="1" x14ac:dyDescent="0.2">
      <c r="D94" s="18"/>
      <c r="F94" s="1"/>
      <c r="G94" s="1"/>
    </row>
    <row r="95" spans="1:10" ht="12.75" customHeight="1" x14ac:dyDescent="0.2">
      <c r="D95" s="18"/>
      <c r="F95" s="1"/>
      <c r="G95" s="1"/>
    </row>
    <row r="96" spans="1:10" ht="12.75" customHeight="1" x14ac:dyDescent="0.2">
      <c r="D96" s="18"/>
      <c r="F96" s="1"/>
      <c r="G96" s="1"/>
    </row>
    <row r="97" spans="4:7" ht="12.75" customHeight="1" x14ac:dyDescent="0.2">
      <c r="D97" s="18"/>
      <c r="F97" s="1"/>
      <c r="G97" s="1"/>
    </row>
  </sheetData>
  <sheetProtection formatColumns="0" formatRows="0" insertHyperlinks="0" selectLockedCells="1"/>
  <dataConsolidate/>
  <conditionalFormatting sqref="B21:B24 B43:B67 B69:B75">
    <cfRule type="containsText" dxfId="1262" priority="81" operator="containsText" text="TG0">
      <formula>NOT(ISERROR(SEARCH("TG0",B21)))</formula>
    </cfRule>
    <cfRule type="containsText" dxfId="1261" priority="80" operator="containsText" text="TG1">
      <formula>NOT(ISERROR(SEARCH("TG1",B21)))</formula>
    </cfRule>
    <cfRule type="containsText" dxfId="1260" priority="79" operator="containsText" text="TG2">
      <formula>NOT(ISERROR(SEARCH("TG2",B21)))</formula>
    </cfRule>
    <cfRule type="containsText" dxfId="1259" priority="78" operator="containsText" text="TG3">
      <formula>NOT(ISERROR(SEARCH("TG3",B21)))</formula>
    </cfRule>
  </conditionalFormatting>
  <conditionalFormatting sqref="B22 B24">
    <cfRule type="containsText" dxfId="1258" priority="77" operator="containsText" text="Ja">
      <formula>NOT(ISERROR(SEARCH("Ja",B22)))</formula>
    </cfRule>
  </conditionalFormatting>
  <conditionalFormatting sqref="B22">
    <cfRule type="containsText" dxfId="1257" priority="76" operator="containsText" text="ja">
      <formula>NOT(ISERROR(SEARCH("ja",B22)))</formula>
    </cfRule>
  </conditionalFormatting>
  <conditionalFormatting sqref="B28">
    <cfRule type="cellIs" dxfId="1256" priority="86" operator="lessThan">
      <formula>0.79</formula>
    </cfRule>
    <cfRule type="cellIs" dxfId="1255" priority="88" operator="greaterThan">
      <formula>0.79</formula>
    </cfRule>
    <cfRule type="cellIs" dxfId="1254" priority="87" operator="greaterThan">
      <formula>0.9</formula>
    </cfRule>
  </conditionalFormatting>
  <conditionalFormatting sqref="B29">
    <cfRule type="containsText" dxfId="1253" priority="31" operator="containsText" text="God">
      <formula>NOT(ISERROR(SEARCH("God",B29)))</formula>
    </cfRule>
    <cfRule type="containsText" dxfId="1252" priority="28" operator="containsText" text="For lite">
      <formula>NOT(ISERROR(SEARCH("For lite",B29)))</formula>
    </cfRule>
    <cfRule type="containsText" dxfId="1251" priority="29" operator="containsText" text="Mangelfull">
      <formula>NOT(ISERROR(SEARCH("Mangelfull",B29)))</formula>
    </cfRule>
    <cfRule type="containsText" dxfId="1250" priority="30" operator="containsText" text="Tilstrekkelig">
      <formula>NOT(ISERROR(SEARCH("Tilstrekkelig",B29)))</formula>
    </cfRule>
  </conditionalFormatting>
  <conditionalFormatting sqref="B33:B41 B77:B90">
    <cfRule type="containsText" dxfId="1249" priority="84" operator="containsText" text="EG1">
      <formula>NOT(ISERROR(SEARCH("EG1",B33)))</formula>
    </cfRule>
    <cfRule type="containsText" dxfId="1248" priority="83" operator="containsText" text="EG2">
      <formula>NOT(ISERROR(SEARCH("EG2",B33)))</formula>
    </cfRule>
    <cfRule type="containsText" dxfId="1247" priority="85" operator="containsText" text="EG0">
      <formula>NOT(ISERROR(SEARCH("EG0",B33)))</formula>
    </cfRule>
  </conditionalFormatting>
  <conditionalFormatting sqref="B77:B90 B33:B41">
    <cfRule type="containsText" dxfId="1246" priority="82" operator="containsText" text="EG3">
      <formula>NOT(ISERROR(SEARCH("EG3",B33)))</formula>
    </cfRule>
  </conditionalFormatting>
  <conditionalFormatting sqref="B77:B90">
    <cfRule type="containsText" dxfId="1245" priority="2" operator="containsText" text="TG2">
      <formula>NOT(ISERROR(SEARCH("TG2",B77)))</formula>
    </cfRule>
    <cfRule type="containsText" dxfId="1244" priority="3" operator="containsText" text="TG1">
      <formula>NOT(ISERROR(SEARCH("TG1",B77)))</formula>
    </cfRule>
    <cfRule type="containsText" dxfId="1243" priority="4" operator="containsText" text="TG0">
      <formula>NOT(ISERROR(SEARCH("TG0",B77)))</formula>
    </cfRule>
    <cfRule type="containsText" dxfId="1242" priority="1" operator="containsText" text="TG3">
      <formula>NOT(ISERROR(SEARCH("TG3",B77)))</formula>
    </cfRule>
  </conditionalFormatting>
  <conditionalFormatting sqref="L2">
    <cfRule type="containsText" dxfId="1241" priority="71" operator="containsText" text="TG0">
      <formula>NOT(ISERROR(SEARCH("TG0",L2)))</formula>
    </cfRule>
    <cfRule type="containsText" dxfId="1240" priority="67" operator="containsText" text="TG3">
      <formula>NOT(ISERROR(SEARCH("TG3",L2)))</formula>
    </cfRule>
    <cfRule type="containsText" dxfId="1239" priority="68" operator="containsText" text="TG2">
      <formula>NOT(ISERROR(SEARCH("TG2",L2)))</formula>
    </cfRule>
    <cfRule type="containsText" dxfId="1238" priority="69" operator="containsText" text="TG1">
      <formula>NOT(ISERROR(SEARCH("TG1",L2)))</formula>
    </cfRule>
    <cfRule type="containsText" dxfId="1237" priority="70" operator="containsText" text="TG0">
      <formula>NOT(ISERROR(SEARCH("TG0",L2)))</formula>
    </cfRule>
    <cfRule type="containsText" dxfId="1236" priority="65" operator="containsText" text="ja">
      <formula>NOT(ISERROR(SEARCH("ja",L2)))</formula>
    </cfRule>
    <cfRule type="containsText" dxfId="1235" priority="66" operator="containsText" text="Ja">
      <formula>NOT(ISERROR(SEARCH("Ja",L2)))</formula>
    </cfRule>
  </conditionalFormatting>
  <conditionalFormatting sqref="M2 O2:P2">
    <cfRule type="containsText" dxfId="1234" priority="90" operator="containsText" text="EG2">
      <formula>NOT(ISERROR(SEARCH("EG2",M2)))</formula>
    </cfRule>
    <cfRule type="containsText" dxfId="1233" priority="91" operator="containsText" text="EG1">
      <formula>NOT(ISERROR(SEARCH("EG1",M2)))</formula>
    </cfRule>
    <cfRule type="containsText" dxfId="1232" priority="92" operator="containsText" text="EG0">
      <formula>NOT(ISERROR(SEARCH("EG0",M2)))</formula>
    </cfRule>
    <cfRule type="containsText" dxfId="1231" priority="89" operator="containsText" text="EG3">
      <formula>NOT(ISERROR(SEARCH("EG3",M2)))</formula>
    </cfRule>
  </conditionalFormatting>
  <conditionalFormatting sqref="N2">
    <cfRule type="containsText" dxfId="1230" priority="61" operator="containsText" text="TG2">
      <formula>NOT(ISERROR(SEARCH("TG2",N2)))</formula>
    </cfRule>
    <cfRule type="containsText" dxfId="1229" priority="62" operator="containsText" text="TG1">
      <formula>NOT(ISERROR(SEARCH("TG1",N2)))</formula>
    </cfRule>
    <cfRule type="containsText" dxfId="1228" priority="63" operator="containsText" text="TG0">
      <formula>NOT(ISERROR(SEARCH("TG0",N2)))</formula>
    </cfRule>
    <cfRule type="containsText" dxfId="1227" priority="64" operator="containsText" text="TG0">
      <formula>NOT(ISERROR(SEARCH("TG0",N2)))</formula>
    </cfRule>
    <cfRule type="containsText" dxfId="1226" priority="60" operator="containsText" text="TG3">
      <formula>NOT(ISERROR(SEARCH("TG3",N2)))</formula>
    </cfRule>
    <cfRule type="containsText" dxfId="1225" priority="59" operator="containsText" text="Ja">
      <formula>NOT(ISERROR(SEARCH("Ja",N2)))</formula>
    </cfRule>
  </conditionalFormatting>
  <conditionalFormatting sqref="Q2">
    <cfRule type="cellIs" dxfId="1224" priority="51" operator="lessThan">
      <formula>0.79</formula>
    </cfRule>
    <cfRule type="cellIs" dxfId="1223" priority="53" operator="greaterThan">
      <formula>0.79</formula>
    </cfRule>
    <cfRule type="cellIs" dxfId="1222" priority="52" operator="greaterThan">
      <formula>0.9</formula>
    </cfRule>
  </conditionalFormatting>
  <conditionalFormatting sqref="R2">
    <cfRule type="containsText" dxfId="1221" priority="50" operator="containsText" text="God">
      <formula>NOT(ISERROR(SEARCH("God",R2)))</formula>
    </cfRule>
    <cfRule type="containsText" dxfId="1220" priority="49" operator="containsText" text="Tilstrekkelig">
      <formula>NOT(ISERROR(SEARCH("Tilstrekkelig",R2)))</formula>
    </cfRule>
    <cfRule type="containsText" dxfId="1219" priority="48" operator="containsText" text="Mangelfull">
      <formula>NOT(ISERROR(SEARCH("Mangelfull",R2)))</formula>
    </cfRule>
    <cfRule type="containsText" dxfId="1218" priority="47" operator="containsText" text="For lite">
      <formula>NOT(ISERROR(SEARCH("For lite",R2)))</formula>
    </cfRule>
  </conditionalFormatting>
  <conditionalFormatting sqref="U2:AC2">
    <cfRule type="containsText" dxfId="1217" priority="42" operator="containsText" text="EG3">
      <formula>NOT(ISERROR(SEARCH("EG3",U2)))</formula>
    </cfRule>
    <cfRule type="containsText" dxfId="1216" priority="45" operator="containsText" text="EG0">
      <formula>NOT(ISERROR(SEARCH("EG0",U2)))</formula>
    </cfRule>
    <cfRule type="containsText" dxfId="1215" priority="44" operator="containsText" text="EG1">
      <formula>NOT(ISERROR(SEARCH("EG1",U2)))</formula>
    </cfRule>
    <cfRule type="containsText" dxfId="1214" priority="43" operator="containsText" text="EG2">
      <formula>NOT(ISERROR(SEARCH("EG2",U2)))</formula>
    </cfRule>
  </conditionalFormatting>
  <conditionalFormatting sqref="AD2:CB2">
    <cfRule type="containsText" dxfId="1213" priority="6" operator="containsText" text="TG2">
      <formula>NOT(ISERROR(SEARCH("TG2",AD2)))</formula>
    </cfRule>
    <cfRule type="containsText" dxfId="1212" priority="7" operator="containsText" text="TG1">
      <formula>NOT(ISERROR(SEARCH("TG1",AD2)))</formula>
    </cfRule>
    <cfRule type="containsText" dxfId="1211" priority="8" operator="containsText" text="TG0">
      <formula>NOT(ISERROR(SEARCH("TG0",AD2)))</formula>
    </cfRule>
    <cfRule type="containsText" dxfId="1210" priority="5" operator="containsText" text="TG3">
      <formula>NOT(ISERROR(SEARCH("TG3",AD2)))</formula>
    </cfRule>
  </conditionalFormatting>
  <conditionalFormatting sqref="BX2:CB2">
    <cfRule type="containsText" dxfId="1209" priority="13" operator="containsText" text="ja">
      <formula>NOT(ISERROR(SEARCH("ja",BX2)))</formula>
    </cfRule>
    <cfRule type="containsText" dxfId="1208" priority="14" operator="containsText" text="Ja">
      <formula>NOT(ISERROR(SEARCH("Ja",BX2)))</formula>
    </cfRule>
  </conditionalFormatting>
  <hyperlinks>
    <hyperlink ref="C14" r:id="rId1" xr:uid="{31A06E46-F535-4FEC-9038-BFCF35E1F46B}"/>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27" operator="containsText" id="{3973F291-F15C-4030-A92A-AB44C5A51B27}">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6" operator="containsText" id="{2C0F3546-93B7-4CC8-B8A5-8ECD5DD01378}">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D1E01CC9-991A-4DED-9276-DB8B81907A2A}">
          <x14:formula1>
            <xm:f>Evalueringsmatrise_grunnlag!$A$9:$A$13</xm:f>
          </x14:formula1>
          <xm:sqref>B33:B41</xm:sqref>
        </x14:dataValidation>
        <x14:dataValidation type="list" allowBlank="1" showInputMessage="1" showErrorMessage="1" xr:uid="{838E6291-1EA6-4F48-8D2D-9E3A5DF5D6B0}">
          <x14:formula1>
            <xm:f>Evalueringsmatrise_grunnlag!$A$27:$A$28</xm:f>
          </x14:formula1>
          <xm:sqref>B24 B68 B76</xm:sqref>
        </x14:dataValidation>
        <x14:dataValidation type="list" allowBlank="1" showInputMessage="1" showErrorMessage="1" xr:uid="{EC918154-F3B1-4D12-81DA-045A33597DDE}">
          <x14:formula1>
            <xm:f>Evalueringsmatrise_grunnlag!$A$2:$A$6</xm:f>
          </x14:formula1>
          <xm:sqref>B69:B75 B43:B67 B77:B90</xm:sqref>
        </x14:dataValidation>
        <x14:dataValidation type="list" allowBlank="1" showInputMessage="1" showErrorMessage="1" xr:uid="{35E12528-56D4-4E88-A53A-B4A67BF56481}">
          <x14:formula1>
            <xm:f>Evalueringsmatrise_grunnlag!$A$21:$A$24</xm:f>
          </x14:formula1>
          <xm:sqref>B29</xm:sqref>
        </x14:dataValidation>
        <x14:dataValidation type="list" allowBlank="1" showInputMessage="1" showErrorMessage="1" xr:uid="{2245E527-2B41-450D-876F-6548FEA31D9B}">
          <x14:formula1>
            <xm:f>Evalueringsmatrise_grunnlag!$E$13:$E$17</xm:f>
          </x14:formula1>
          <xm:sqref>B22</xm:sqref>
        </x14:dataValidation>
        <x14:dataValidation type="list" allowBlank="1" showInputMessage="1" showErrorMessage="1" xr:uid="{89187F1B-8B3A-4C85-97FF-5D9DA30F3D89}">
          <x14:formula1>
            <xm:f>Evalueringsmatrise_grunnlag!$E$2:$E$4</xm:f>
          </x14:formula1>
          <xm:sqref>B31</xm:sqref>
        </x14:dataValidation>
        <x14:dataValidation type="list" allowBlank="1" showInputMessage="1" showErrorMessage="1" xr:uid="{63433B56-4A0E-40B4-B71B-B9882479B6A1}">
          <x14:formula1>
            <xm:f>Evalueringsmatrise_grunnlag!$E$7:$E$10</xm:f>
          </x14:formula1>
          <xm:sqref>B23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3F588-5C52-4AFB-A67D-28739CBFF4BF}">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Nygård skole</v>
      </c>
      <c r="B2" s="65" t="str">
        <f>$B$12</f>
        <v>1.-7. trinn</v>
      </c>
      <c r="C2" s="22">
        <f>$B$13</f>
        <v>329</v>
      </c>
      <c r="D2" s="22">
        <f>$B$14</f>
        <v>0</v>
      </c>
      <c r="E2" s="22">
        <f>$B$15</f>
        <v>6004</v>
      </c>
      <c r="F2" s="66">
        <f>$B$16</f>
        <v>30434</v>
      </c>
      <c r="G2" s="66">
        <f>$B$17</f>
        <v>15180</v>
      </c>
      <c r="H2" s="66">
        <f>$B$18</f>
        <v>15180</v>
      </c>
      <c r="I2" s="66">
        <f>$B$19</f>
        <v>0</v>
      </c>
      <c r="J2" s="66">
        <f>$B$20</f>
        <v>1923</v>
      </c>
      <c r="K2" s="22">
        <f>$B$21</f>
        <v>2020</v>
      </c>
      <c r="L2" s="32" t="str">
        <f>$B$22</f>
        <v>Nei</v>
      </c>
      <c r="M2" s="32" t="str">
        <f>$B$23</f>
        <v>B</v>
      </c>
      <c r="N2" s="32" t="str">
        <f>$B$24</f>
        <v>Nei</v>
      </c>
      <c r="O2" s="33">
        <f>$B$26</f>
        <v>411.3</v>
      </c>
      <c r="P2" s="32">
        <f>$B$27</f>
        <v>457</v>
      </c>
      <c r="Q2" s="21">
        <f>$B$28</f>
        <v>0.71991247264770242</v>
      </c>
      <c r="R2" s="61" t="str">
        <f>$B$29</f>
        <v>God</v>
      </c>
      <c r="S2" s="22">
        <f>$B$30</f>
        <v>46.139817629179333</v>
      </c>
      <c r="T2" s="32" t="str">
        <f>$B$31</f>
        <v>→</v>
      </c>
      <c r="U2" s="17" t="str">
        <f>$B$33</f>
        <v>EG1</v>
      </c>
      <c r="V2" s="17" t="str">
        <f>$B$34</f>
        <v>EG1</v>
      </c>
      <c r="W2" s="17" t="str">
        <f>$B$35</f>
        <v>EG0</v>
      </c>
      <c r="X2" s="17" t="str">
        <f>$B$36</f>
        <v>EG2</v>
      </c>
      <c r="Y2" s="17" t="str">
        <f>$B$37</f>
        <v>EG0</v>
      </c>
      <c r="Z2" s="17" t="str">
        <f>$B$38</f>
        <v>EG0</v>
      </c>
      <c r="AA2" s="17" t="str">
        <f>$B$39</f>
        <v>EG0</v>
      </c>
      <c r="AB2" s="17" t="str">
        <f>$B$40</f>
        <v>EG1</v>
      </c>
      <c r="AC2" s="17" t="str">
        <f>$B$41</f>
        <v>EG1</v>
      </c>
      <c r="AD2" s="17" t="str">
        <f>$B$43</f>
        <v>TG2</v>
      </c>
      <c r="AE2" s="17" t="str">
        <f>$B$44</f>
        <v>TG2</v>
      </c>
      <c r="AF2" s="17" t="str">
        <f>$B$45</f>
        <v>TG1</v>
      </c>
      <c r="AG2" s="17" t="str">
        <f>$B$46</f>
        <v>TG2</v>
      </c>
      <c r="AH2" s="17" t="str">
        <f>$B$47</f>
        <v>TG2</v>
      </c>
      <c r="AI2" s="17" t="str">
        <f>$B$48</f>
        <v>TG1</v>
      </c>
      <c r="AJ2" s="17" t="str">
        <f>$B$49</f>
        <v>TG1</v>
      </c>
      <c r="AK2" s="17" t="str">
        <f>$B$50</f>
        <v>TG3</v>
      </c>
      <c r="AL2" s="17" t="str">
        <f>$B$51</f>
        <v>TG1</v>
      </c>
      <c r="AM2" s="17" t="str">
        <f>$B$52</f>
        <v>TG2</v>
      </c>
      <c r="AN2" s="17" t="str">
        <f>$B$53</f>
        <v>TG2</v>
      </c>
      <c r="AO2" s="17" t="str">
        <f>$B$54</f>
        <v>TG0</v>
      </c>
      <c r="AP2" s="17" t="str">
        <f>$B$55</f>
        <v>TG1</v>
      </c>
      <c r="AQ2" s="17" t="str">
        <f>$B$56</f>
        <v>TG2</v>
      </c>
      <c r="AR2" s="17" t="str">
        <f>$B$57</f>
        <v>TG1</v>
      </c>
      <c r="AS2" s="17" t="str">
        <f>$B$58</f>
        <v>TG1</v>
      </c>
      <c r="AT2" s="17" t="str">
        <f>$B$59</f>
        <v>TG1</v>
      </c>
      <c r="AU2" s="17" t="str">
        <f>$B$60</f>
        <v>TG1</v>
      </c>
      <c r="AV2" s="17" t="str">
        <f>$B$61</f>
        <v>TG1</v>
      </c>
      <c r="AW2" s="17" t="str">
        <f>$B$62</f>
        <v>TG0</v>
      </c>
      <c r="AX2" s="17" t="str">
        <f>$B$63</f>
        <v>TG2</v>
      </c>
      <c r="AY2" s="17" t="str">
        <f>$B$64</f>
        <v>TG2</v>
      </c>
      <c r="AZ2" s="17" t="str">
        <f>$B$65</f>
        <v>TG2</v>
      </c>
      <c r="BA2" s="17" t="str">
        <f>$B$66</f>
        <v>TG1</v>
      </c>
      <c r="BB2" s="17" t="str">
        <f>$B$67</f>
        <v>TG2</v>
      </c>
      <c r="BC2" s="17" t="str">
        <f>$B$69</f>
        <v>TG0</v>
      </c>
      <c r="BD2" s="17" t="str">
        <f>$B$70</f>
        <v>TG0</v>
      </c>
      <c r="BE2" s="17" t="str">
        <f>$B$71</f>
        <v>TG0</v>
      </c>
      <c r="BF2" s="17" t="str">
        <f>$B$72</f>
        <v>TG2</v>
      </c>
      <c r="BG2" s="17" t="str">
        <f>$B$73</f>
        <v>TG3</v>
      </c>
      <c r="BH2" s="17" t="str">
        <f>$B$74</f>
        <v>TG2</v>
      </c>
      <c r="BI2" s="17" t="str">
        <f>$B$75</f>
        <v>TG1</v>
      </c>
      <c r="BJ2" s="17" t="str">
        <f>$B$77</f>
        <v>TG2</v>
      </c>
      <c r="BK2" s="17" t="str">
        <f>$B$78</f>
        <v>TG1</v>
      </c>
      <c r="BL2" s="17" t="str">
        <f>$B$79</f>
        <v>TG0</v>
      </c>
      <c r="BM2" s="17" t="str">
        <f>$B$80</f>
        <v>TG3</v>
      </c>
      <c r="BN2" s="17" t="str">
        <f>$B$81</f>
        <v>TG3</v>
      </c>
      <c r="BO2" s="17" t="str">
        <f>$B$82</f>
        <v>TG2</v>
      </c>
      <c r="BP2" s="17" t="str">
        <f>$B$83</f>
        <v>TG3</v>
      </c>
      <c r="BQ2" s="17" t="str">
        <f>$B$84</f>
        <v>TG2</v>
      </c>
      <c r="BR2" s="17" t="str">
        <f>$B$85</f>
        <v>TG1</v>
      </c>
      <c r="BS2" s="17" t="str">
        <f>$B$86</f>
        <v>TG1</v>
      </c>
      <c r="BT2" s="17" t="str">
        <f>$B$87</f>
        <v>TG0</v>
      </c>
      <c r="BU2" s="17" t="str">
        <f>$B$88</f>
        <v>TG0</v>
      </c>
      <c r="BV2" s="17" t="str">
        <f>$B$89</f>
        <v>TG3</v>
      </c>
      <c r="BW2" s="17" t="str">
        <f>$B$90</f>
        <v>TG0</v>
      </c>
      <c r="BX2" s="17" t="e">
        <f>#REF!</f>
        <v>#REF!</v>
      </c>
      <c r="BY2" s="17" t="e">
        <f>#REF!</f>
        <v>#REF!</v>
      </c>
      <c r="BZ2" s="17" t="e">
        <f>#REF!</f>
        <v>#REF!</v>
      </c>
      <c r="CA2" s="17" t="e">
        <f>#REF!</f>
        <v>#REF!</v>
      </c>
      <c r="CB2" s="17" t="e">
        <f>#REF!</f>
        <v>#REF!</v>
      </c>
      <c r="CC2" s="97">
        <f>D48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605</v>
      </c>
      <c r="B11" s="9" t="s">
        <v>303</v>
      </c>
      <c r="C11" s="9" t="s">
        <v>304</v>
      </c>
      <c r="AV11" s="1"/>
      <c r="AW11" s="1"/>
    </row>
    <row r="12" spans="1:81" ht="15.75" x14ac:dyDescent="0.25">
      <c r="A12" s="51" t="s">
        <v>247</v>
      </c>
      <c r="B12" s="34" t="s">
        <v>332</v>
      </c>
      <c r="C12" s="51" t="s">
        <v>515</v>
      </c>
      <c r="D12" s="10"/>
      <c r="E12" s="10"/>
      <c r="F12" s="10"/>
      <c r="G12" s="10"/>
      <c r="H12" s="10"/>
      <c r="I12" s="10"/>
      <c r="J12" s="10"/>
      <c r="K12" s="10"/>
      <c r="L12" s="10"/>
      <c r="M12" s="10"/>
      <c r="N12" s="10"/>
      <c r="O12" s="10"/>
      <c r="P12" s="10"/>
      <c r="Q12" s="10"/>
      <c r="R12" s="10"/>
      <c r="S12" s="10"/>
      <c r="T12" s="10"/>
      <c r="U12" s="10"/>
      <c r="V12" s="10"/>
      <c r="W12" s="10"/>
      <c r="X12" s="10"/>
      <c r="Y12" s="10"/>
      <c r="Z12" s="10"/>
      <c r="BC12" s="10"/>
      <c r="BD12" s="10"/>
    </row>
    <row r="13" spans="1:81" ht="15.75" x14ac:dyDescent="0.25">
      <c r="A13" s="51" t="s">
        <v>248</v>
      </c>
      <c r="B13" s="19">
        <v>329</v>
      </c>
      <c r="C13" s="51" t="s">
        <v>606</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81" ht="15.75" x14ac:dyDescent="0.25">
      <c r="A14" s="51" t="s">
        <v>249</v>
      </c>
      <c r="B14" s="28"/>
      <c r="C14" s="71" t="s">
        <v>410</v>
      </c>
      <c r="D14" s="10"/>
      <c r="E14" s="10"/>
      <c r="F14" s="10"/>
      <c r="G14" s="10"/>
      <c r="H14" s="10"/>
      <c r="I14" s="10"/>
      <c r="J14" s="10"/>
      <c r="K14" s="10"/>
      <c r="L14" s="10"/>
      <c r="M14" s="10"/>
      <c r="N14" s="10"/>
      <c r="Q14" s="10"/>
    </row>
    <row r="15" spans="1:81" ht="15" x14ac:dyDescent="0.2">
      <c r="A15" s="51" t="s">
        <v>250</v>
      </c>
      <c r="B15" s="17">
        <v>6004</v>
      </c>
      <c r="C15" s="51"/>
      <c r="F15" s="1"/>
      <c r="G15" s="1"/>
    </row>
    <row r="16" spans="1:81" ht="15" x14ac:dyDescent="0.2">
      <c r="A16" s="51" t="s">
        <v>251</v>
      </c>
      <c r="B16" s="17">
        <v>30434</v>
      </c>
      <c r="C16" s="51"/>
      <c r="F16" s="1"/>
      <c r="G16" s="1"/>
    </row>
    <row r="17" spans="1:17" ht="15" x14ac:dyDescent="0.2">
      <c r="A17" s="51" t="s">
        <v>252</v>
      </c>
      <c r="B17" s="63">
        <f>$B$18+$B$19</f>
        <v>15180</v>
      </c>
      <c r="C17" s="51"/>
      <c r="F17" s="1"/>
      <c r="G17" s="1"/>
    </row>
    <row r="18" spans="1:17" ht="15" hidden="1" outlineLevel="2" x14ac:dyDescent="0.2">
      <c r="A18" s="49" t="s">
        <v>253</v>
      </c>
      <c r="B18" s="17">
        <v>15180</v>
      </c>
      <c r="C18" s="52"/>
      <c r="F18" s="1"/>
      <c r="G18" s="1"/>
    </row>
    <row r="19" spans="1:17" ht="15" hidden="1" outlineLevel="2" x14ac:dyDescent="0.2">
      <c r="A19" s="49" t="s">
        <v>254</v>
      </c>
      <c r="B19" s="17">
        <v>0</v>
      </c>
      <c r="C19" s="52"/>
      <c r="F19" s="1"/>
      <c r="G19" s="1"/>
    </row>
    <row r="20" spans="1:17" ht="45" collapsed="1" x14ac:dyDescent="0.2">
      <c r="A20" s="51" t="s">
        <v>255</v>
      </c>
      <c r="B20" s="17">
        <v>1923</v>
      </c>
      <c r="C20" s="51" t="s">
        <v>607</v>
      </c>
      <c r="F20" s="1"/>
      <c r="G20" s="1"/>
    </row>
    <row r="21" spans="1:17" ht="15" x14ac:dyDescent="0.2">
      <c r="A21" s="51" t="s">
        <v>256</v>
      </c>
      <c r="B21" s="17">
        <v>2020</v>
      </c>
      <c r="C21" s="51"/>
      <c r="F21" s="1"/>
      <c r="G21" s="1"/>
    </row>
    <row r="22" spans="1:17" ht="15" x14ac:dyDescent="0.2">
      <c r="A22" s="51" t="s">
        <v>257</v>
      </c>
      <c r="B22" s="17" t="s">
        <v>30</v>
      </c>
      <c r="C22" s="51"/>
      <c r="F22" s="1"/>
      <c r="G22" s="1"/>
    </row>
    <row r="23" spans="1:17" ht="32.1" customHeight="1" x14ac:dyDescent="0.2">
      <c r="A23" s="51" t="s">
        <v>258</v>
      </c>
      <c r="B23" s="17" t="s">
        <v>18</v>
      </c>
      <c r="C23" s="51" t="str">
        <f>IF(Nygård!B23=Evalueringsmatrise_grunnlag!E7,"Vedlikehold og utskifting ved A-bygg er allerede finansiert ifm. vedlikeholdsstrategien og midler er allokert hos Eiendom."," ")</f>
        <v xml:space="preserve"> </v>
      </c>
      <c r="F23" s="1"/>
      <c r="G23" s="1"/>
    </row>
    <row r="24" spans="1:17" ht="15" x14ac:dyDescent="0.2">
      <c r="A24" s="51" t="s">
        <v>259</v>
      </c>
      <c r="B24" s="17" t="s">
        <v>30</v>
      </c>
      <c r="C24" s="51"/>
      <c r="F24" s="1"/>
      <c r="G24" s="1"/>
    </row>
    <row r="25" spans="1:17" ht="27" customHeight="1" x14ac:dyDescent="0.25">
      <c r="A25" s="62" t="s">
        <v>309</v>
      </c>
      <c r="B25" s="38"/>
      <c r="C25" s="39"/>
      <c r="F25" s="1"/>
      <c r="G25" s="1"/>
    </row>
    <row r="26" spans="1:17" ht="30" hidden="1" outlineLevel="2" x14ac:dyDescent="0.25">
      <c r="A26" s="49" t="s">
        <v>310</v>
      </c>
      <c r="B26" s="22">
        <f>B27*0.9</f>
        <v>411.3</v>
      </c>
      <c r="C26" s="52"/>
      <c r="D26" s="10"/>
      <c r="E26" s="10"/>
      <c r="F26" s="10"/>
      <c r="G26" s="10"/>
      <c r="H26" s="10"/>
      <c r="I26" s="10"/>
      <c r="J26" s="10"/>
      <c r="K26" s="10"/>
      <c r="L26" s="10"/>
      <c r="M26" s="10"/>
      <c r="N26" s="10"/>
      <c r="Q26" s="10"/>
    </row>
    <row r="27" spans="1:17" ht="30" hidden="1" outlineLevel="2" x14ac:dyDescent="0.25">
      <c r="A27" s="49" t="s">
        <v>311</v>
      </c>
      <c r="B27" s="19">
        <v>457</v>
      </c>
      <c r="C27" s="52"/>
      <c r="D27" s="10"/>
      <c r="E27" s="10"/>
      <c r="F27" s="10"/>
      <c r="G27" s="10"/>
      <c r="H27" s="10"/>
      <c r="I27" s="10"/>
      <c r="J27" s="10"/>
      <c r="K27" s="10"/>
      <c r="L27" s="10"/>
      <c r="M27" s="10"/>
      <c r="N27" s="10"/>
      <c r="Q27" s="10"/>
    </row>
    <row r="28" spans="1:17" ht="15" collapsed="1" x14ac:dyDescent="0.25">
      <c r="A28" s="50" t="s">
        <v>290</v>
      </c>
      <c r="B28" s="21">
        <f>B13/B27</f>
        <v>0.71991247264770242</v>
      </c>
      <c r="C28" s="51"/>
      <c r="F28" s="1"/>
      <c r="G28" s="1"/>
    </row>
    <row r="29" spans="1:17" ht="15" x14ac:dyDescent="0.2">
      <c r="A29" s="50" t="s">
        <v>263</v>
      </c>
      <c r="B29" s="67" t="s">
        <v>39</v>
      </c>
      <c r="C29" s="51"/>
      <c r="F29" s="1"/>
      <c r="G29" s="1"/>
    </row>
    <row r="30" spans="1:17" ht="30" hidden="1" outlineLevel="2" x14ac:dyDescent="0.25">
      <c r="A30" s="49" t="s">
        <v>264</v>
      </c>
      <c r="B30" s="22">
        <f>$B$17/$B$13</f>
        <v>46.139817629179333</v>
      </c>
      <c r="C30" s="52"/>
      <c r="D30" s="10"/>
      <c r="E30" s="10"/>
      <c r="F30" s="10"/>
      <c r="G30" s="10"/>
      <c r="H30" s="10"/>
      <c r="I30" s="10"/>
      <c r="J30" s="10"/>
      <c r="K30" s="10"/>
      <c r="L30" s="10"/>
      <c r="M30" s="10"/>
      <c r="N30" s="10"/>
      <c r="Q30" s="10"/>
    </row>
    <row r="31" spans="1:17" ht="15" collapsed="1" x14ac:dyDescent="0.2">
      <c r="A31" s="50" t="s">
        <v>291</v>
      </c>
      <c r="B31" s="30" t="s">
        <v>7</v>
      </c>
      <c r="C31" s="51" t="s">
        <v>341</v>
      </c>
      <c r="F31" s="1"/>
      <c r="G31" s="1"/>
    </row>
    <row r="32" spans="1:17" ht="27" customHeight="1" x14ac:dyDescent="0.25">
      <c r="A32" s="62" t="s">
        <v>313</v>
      </c>
      <c r="B32" s="38" t="s">
        <v>313</v>
      </c>
      <c r="C32" s="39" t="s">
        <v>313</v>
      </c>
      <c r="F32" s="1"/>
      <c r="G32" s="1"/>
    </row>
    <row r="33" spans="1:7" ht="15.75" hidden="1" outlineLevel="1" x14ac:dyDescent="0.2">
      <c r="A33" s="50" t="s">
        <v>51</v>
      </c>
      <c r="B33" s="53" t="s">
        <v>23</v>
      </c>
      <c r="C33" s="51" t="s">
        <v>608</v>
      </c>
      <c r="F33" s="1"/>
      <c r="G33" s="1"/>
    </row>
    <row r="34" spans="1:7" ht="15" hidden="1" outlineLevel="2" x14ac:dyDescent="0.2">
      <c r="A34" s="49" t="s">
        <v>56</v>
      </c>
      <c r="B34" s="17" t="s">
        <v>23</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25</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23</v>
      </c>
      <c r="C40" s="51" t="s">
        <v>609</v>
      </c>
      <c r="F40" s="1"/>
      <c r="G40" s="1"/>
    </row>
    <row r="41" spans="1:7" ht="18.75" collapsed="1" x14ac:dyDescent="0.2">
      <c r="A41" s="50" t="s">
        <v>272</v>
      </c>
      <c r="B41" s="54" t="s">
        <v>23</v>
      </c>
      <c r="C41" s="51" t="s">
        <v>610</v>
      </c>
      <c r="F41" s="1"/>
      <c r="G41" s="1"/>
    </row>
    <row r="42" spans="1:7" ht="27" customHeight="1" x14ac:dyDescent="0.25">
      <c r="A42" s="62" t="s">
        <v>94</v>
      </c>
      <c r="B42" s="38"/>
      <c r="C42" s="39"/>
      <c r="F42" s="1"/>
      <c r="G42" s="1"/>
    </row>
    <row r="43" spans="1:7" ht="15.75" hidden="1" outlineLevel="1" x14ac:dyDescent="0.2">
      <c r="A43" s="50" t="s">
        <v>95</v>
      </c>
      <c r="B43" s="53" t="s">
        <v>11</v>
      </c>
      <c r="C43" s="51" t="s">
        <v>358</v>
      </c>
      <c r="F43" s="1"/>
      <c r="G43" s="1"/>
    </row>
    <row r="44" spans="1:7" ht="15" hidden="1" outlineLevel="2" x14ac:dyDescent="0.2">
      <c r="A44" s="49" t="s">
        <v>100</v>
      </c>
      <c r="B44" s="17" t="s">
        <v>11</v>
      </c>
      <c r="C44" s="52"/>
      <c r="F44" s="1"/>
      <c r="G44" s="1"/>
    </row>
    <row r="45" spans="1:7" ht="15" hidden="1" outlineLevel="2" x14ac:dyDescent="0.2">
      <c r="A45" s="49" t="s">
        <v>105</v>
      </c>
      <c r="B45" s="17" t="s">
        <v>8</v>
      </c>
      <c r="C45" s="52"/>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8</v>
      </c>
      <c r="C48" s="52"/>
      <c r="F48" s="1"/>
      <c r="G48" s="1"/>
    </row>
    <row r="49" spans="1:7" ht="30" hidden="1" outlineLevel="2" x14ac:dyDescent="0.2">
      <c r="A49" s="49" t="s">
        <v>117</v>
      </c>
      <c r="B49" s="17" t="s">
        <v>8</v>
      </c>
      <c r="C49" s="52" t="s">
        <v>611</v>
      </c>
      <c r="F49" s="1"/>
      <c r="G49" s="1"/>
    </row>
    <row r="50" spans="1:7" ht="15" hidden="1" outlineLevel="2" x14ac:dyDescent="0.2">
      <c r="A50" s="49" t="s">
        <v>122</v>
      </c>
      <c r="B50" s="17" t="s">
        <v>13</v>
      </c>
      <c r="C50" s="52" t="s">
        <v>612</v>
      </c>
      <c r="F50" s="1"/>
      <c r="G50" s="1"/>
    </row>
    <row r="51" spans="1:7" ht="15" hidden="1" outlineLevel="2" x14ac:dyDescent="0.2">
      <c r="A51" s="49" t="s">
        <v>127</v>
      </c>
      <c r="B51" s="17" t="s">
        <v>8</v>
      </c>
      <c r="C51" s="52"/>
      <c r="F51" s="1"/>
      <c r="G51" s="1"/>
    </row>
    <row r="52" spans="1:7" ht="15.75" hidden="1" outlineLevel="1" x14ac:dyDescent="0.2">
      <c r="A52" s="50" t="s">
        <v>273</v>
      </c>
      <c r="B52" s="53" t="s">
        <v>11</v>
      </c>
      <c r="C52" s="51"/>
      <c r="F52" s="1"/>
      <c r="G52" s="1"/>
    </row>
    <row r="53" spans="1:7" ht="15" hidden="1" outlineLevel="2" x14ac:dyDescent="0.2">
      <c r="A53" s="49" t="s">
        <v>132</v>
      </c>
      <c r="B53" s="17" t="s">
        <v>11</v>
      </c>
      <c r="C53" s="52"/>
      <c r="F53" s="1"/>
      <c r="G53" s="1"/>
    </row>
    <row r="54" spans="1:7" ht="15" hidden="1" outlineLevel="2" x14ac:dyDescent="0.2">
      <c r="A54" s="49" t="s">
        <v>137</v>
      </c>
      <c r="B54" s="17" t="s">
        <v>5</v>
      </c>
      <c r="C54" s="52"/>
      <c r="F54" s="1"/>
      <c r="G54" s="1"/>
    </row>
    <row r="55" spans="1:7" ht="15" hidden="1" outlineLevel="2" x14ac:dyDescent="0.2">
      <c r="A55" s="49" t="s">
        <v>142</v>
      </c>
      <c r="B55" s="17" t="s">
        <v>8</v>
      </c>
      <c r="C55" s="18"/>
      <c r="F55" s="1"/>
      <c r="G55" s="1"/>
    </row>
    <row r="56" spans="1:7" ht="15" hidden="1" outlineLevel="2" x14ac:dyDescent="0.2">
      <c r="A56" s="49" t="s">
        <v>274</v>
      </c>
      <c r="B56" s="17" t="s">
        <v>11</v>
      </c>
      <c r="C56" s="52"/>
      <c r="F56" s="1"/>
      <c r="G56" s="1"/>
    </row>
    <row r="57" spans="1:7" ht="15.75" hidden="1" outlineLevel="1" x14ac:dyDescent="0.2">
      <c r="A57" s="50" t="s">
        <v>275</v>
      </c>
      <c r="B57" s="53" t="s">
        <v>8</v>
      </c>
      <c r="C57" s="51"/>
      <c r="F57" s="1"/>
      <c r="G57" s="1"/>
    </row>
    <row r="58" spans="1:7" ht="15" hidden="1" outlineLevel="2" x14ac:dyDescent="0.2">
      <c r="A58" s="49" t="s">
        <v>276</v>
      </c>
      <c r="B58" s="17" t="s">
        <v>8</v>
      </c>
      <c r="C58" s="52"/>
      <c r="F58" s="1"/>
      <c r="G58" s="1"/>
    </row>
    <row r="59" spans="1:7" ht="15" hidden="1" outlineLevel="2" x14ac:dyDescent="0.2">
      <c r="A59" s="49" t="s">
        <v>158</v>
      </c>
      <c r="B59" s="17" t="s">
        <v>8</v>
      </c>
      <c r="C59" s="52"/>
      <c r="F59" s="1"/>
      <c r="G59" s="1"/>
    </row>
    <row r="60" spans="1:7" ht="15" hidden="1" outlineLevel="2" x14ac:dyDescent="0.2">
      <c r="A60" s="49" t="s">
        <v>163</v>
      </c>
      <c r="B60" s="17" t="s">
        <v>8</v>
      </c>
      <c r="C60" s="52"/>
      <c r="F60" s="1"/>
      <c r="G60" s="1"/>
    </row>
    <row r="61" spans="1:7" ht="15" hidden="1" outlineLevel="2" x14ac:dyDescent="0.2">
      <c r="A61" s="49" t="s">
        <v>277</v>
      </c>
      <c r="B61" s="17" t="s">
        <v>8</v>
      </c>
      <c r="C61" s="52"/>
      <c r="F61" s="1"/>
      <c r="G61" s="1"/>
    </row>
    <row r="62" spans="1:7" ht="15" hidden="1" outlineLevel="2" x14ac:dyDescent="0.2">
      <c r="A62" s="49" t="s">
        <v>278</v>
      </c>
      <c r="B62" s="17" t="s">
        <v>5</v>
      </c>
      <c r="C62" s="52"/>
      <c r="F62" s="1"/>
      <c r="G62" s="1"/>
    </row>
    <row r="63" spans="1:7" ht="15" hidden="1" outlineLevel="2" x14ac:dyDescent="0.2">
      <c r="A63" s="49" t="s">
        <v>172</v>
      </c>
      <c r="B63" s="17" t="s">
        <v>11</v>
      </c>
      <c r="C63" s="52"/>
      <c r="F63" s="1"/>
      <c r="G63" s="1"/>
    </row>
    <row r="64" spans="1:7" ht="30" hidden="1" outlineLevel="1" x14ac:dyDescent="0.2">
      <c r="A64" s="50" t="s">
        <v>177</v>
      </c>
      <c r="B64" s="53" t="s">
        <v>11</v>
      </c>
      <c r="C64" s="51"/>
      <c r="F64" s="1"/>
      <c r="G64" s="1"/>
    </row>
    <row r="65" spans="1:7" ht="15" hidden="1" outlineLevel="2" x14ac:dyDescent="0.2">
      <c r="A65" s="49" t="s">
        <v>178</v>
      </c>
      <c r="B65" s="17" t="s">
        <v>11</v>
      </c>
      <c r="C65" s="52"/>
      <c r="F65" s="1"/>
      <c r="G65" s="1"/>
    </row>
    <row r="66" spans="1:7" ht="15.75" hidden="1" outlineLevel="1" x14ac:dyDescent="0.2">
      <c r="A66" s="50" t="s">
        <v>183</v>
      </c>
      <c r="B66" s="53" t="s">
        <v>8</v>
      </c>
      <c r="C66" s="51"/>
      <c r="F66" s="1"/>
      <c r="G66" s="1"/>
    </row>
    <row r="67" spans="1:7" ht="30" collapsed="1" x14ac:dyDescent="0.2">
      <c r="A67" s="50" t="s">
        <v>293</v>
      </c>
      <c r="B67" s="54" t="s">
        <v>11</v>
      </c>
      <c r="C67" s="51" t="s">
        <v>613</v>
      </c>
      <c r="F67" s="1"/>
      <c r="G67" s="1"/>
    </row>
    <row r="68" spans="1:7" ht="27" customHeight="1" x14ac:dyDescent="0.25">
      <c r="A68" s="62" t="s">
        <v>189</v>
      </c>
      <c r="B68" s="38"/>
      <c r="C68" s="39"/>
      <c r="F68" s="1"/>
      <c r="G68" s="1"/>
    </row>
    <row r="69" spans="1:7" ht="15.75" x14ac:dyDescent="0.2">
      <c r="A69" s="50" t="s">
        <v>280</v>
      </c>
      <c r="B69" s="53" t="s">
        <v>5</v>
      </c>
      <c r="C69" s="51"/>
      <c r="F69" s="1"/>
      <c r="G69" s="1"/>
    </row>
    <row r="70" spans="1:7" ht="15" hidden="1" outlineLevel="2" x14ac:dyDescent="0.2">
      <c r="A70" s="49" t="s">
        <v>281</v>
      </c>
      <c r="B70" s="17" t="s">
        <v>5</v>
      </c>
      <c r="C70" s="52"/>
      <c r="F70" s="1"/>
      <c r="G70" s="1"/>
    </row>
    <row r="71" spans="1:7" ht="15" hidden="1" outlineLevel="2" x14ac:dyDescent="0.2">
      <c r="A71" s="49" t="s">
        <v>200</v>
      </c>
      <c r="B71" s="17" t="s">
        <v>5</v>
      </c>
      <c r="C71" s="52"/>
      <c r="F71" s="1"/>
      <c r="G71" s="1"/>
    </row>
    <row r="72" spans="1:7" ht="45" collapsed="1" x14ac:dyDescent="0.2">
      <c r="A72" s="50" t="s">
        <v>205</v>
      </c>
      <c r="B72" s="53" t="s">
        <v>11</v>
      </c>
      <c r="C72" s="51" t="s">
        <v>614</v>
      </c>
      <c r="F72" s="1"/>
      <c r="G72" s="1"/>
    </row>
    <row r="73" spans="1:7" ht="188.25" hidden="1" customHeight="1" outlineLevel="2" x14ac:dyDescent="0.2">
      <c r="A73" s="49" t="s">
        <v>206</v>
      </c>
      <c r="B73" s="17" t="s">
        <v>13</v>
      </c>
      <c r="C73" s="93" t="s">
        <v>615</v>
      </c>
      <c r="F73" s="1"/>
      <c r="G73" s="1"/>
    </row>
    <row r="74" spans="1:7" ht="30" hidden="1" outlineLevel="2" x14ac:dyDescent="0.2">
      <c r="A74" s="49" t="s">
        <v>211</v>
      </c>
      <c r="B74" s="17" t="s">
        <v>11</v>
      </c>
      <c r="C74" s="52"/>
      <c r="F74" s="1"/>
      <c r="G74" s="1"/>
    </row>
    <row r="75" spans="1:7" ht="15" hidden="1" outlineLevel="2" x14ac:dyDescent="0.2">
      <c r="A75" s="49" t="s">
        <v>282</v>
      </c>
      <c r="B75" s="17" t="s">
        <v>8</v>
      </c>
      <c r="C75" s="52"/>
      <c r="F75" s="1"/>
      <c r="G75" s="1"/>
    </row>
    <row r="76" spans="1:7" ht="27" customHeight="1" collapsed="1" x14ac:dyDescent="0.25">
      <c r="A76" s="62" t="s">
        <v>319</v>
      </c>
      <c r="B76" s="38"/>
      <c r="C76" s="39"/>
      <c r="F76" s="1"/>
      <c r="G76" s="1"/>
    </row>
    <row r="77" spans="1:7" ht="30" x14ac:dyDescent="0.2">
      <c r="A77" s="50" t="s">
        <v>283</v>
      </c>
      <c r="B77" s="53" t="s">
        <v>11</v>
      </c>
      <c r="C77" s="51" t="s">
        <v>370</v>
      </c>
      <c r="F77" s="1"/>
      <c r="G77" s="1"/>
    </row>
    <row r="78" spans="1:7" ht="15" hidden="1" outlineLevel="2" x14ac:dyDescent="0.2">
      <c r="A78" s="49" t="s">
        <v>223</v>
      </c>
      <c r="B78" s="17" t="s">
        <v>8</v>
      </c>
      <c r="C78" s="52"/>
      <c r="F78" s="1"/>
      <c r="G78" s="1"/>
    </row>
    <row r="79" spans="1:7" ht="15" hidden="1" outlineLevel="2" x14ac:dyDescent="0.2">
      <c r="A79" s="49" t="s">
        <v>284</v>
      </c>
      <c r="B79" s="17" t="s">
        <v>5</v>
      </c>
      <c r="C79" s="52"/>
      <c r="F79" s="1"/>
      <c r="G79" s="1"/>
    </row>
    <row r="80" spans="1:7" ht="30" hidden="1" outlineLevel="2" x14ac:dyDescent="0.2">
      <c r="A80" s="49" t="s">
        <v>285</v>
      </c>
      <c r="B80" s="17" t="s">
        <v>13</v>
      </c>
      <c r="C80" s="52" t="s">
        <v>616</v>
      </c>
      <c r="F80" s="1"/>
      <c r="G80" s="1"/>
    </row>
    <row r="81" spans="1:7" ht="15" hidden="1" outlineLevel="2" x14ac:dyDescent="0.2">
      <c r="A81" s="49" t="s">
        <v>230</v>
      </c>
      <c r="B81" s="17" t="s">
        <v>13</v>
      </c>
      <c r="C81" s="52" t="s">
        <v>442</v>
      </c>
      <c r="F81" s="1"/>
      <c r="G81" s="1"/>
    </row>
    <row r="82" spans="1:7" ht="15" hidden="1" outlineLevel="2" x14ac:dyDescent="0.2">
      <c r="A82" s="49" t="s">
        <v>231</v>
      </c>
      <c r="B82" s="17" t="s">
        <v>11</v>
      </c>
      <c r="C82" s="52"/>
      <c r="F82" s="1"/>
      <c r="G82" s="1"/>
    </row>
    <row r="83" spans="1:7" ht="30" hidden="1" outlineLevel="2" x14ac:dyDescent="0.2">
      <c r="A83" s="49" t="s">
        <v>232</v>
      </c>
      <c r="B83" s="17" t="s">
        <v>13</v>
      </c>
      <c r="C83" s="52" t="s">
        <v>617</v>
      </c>
      <c r="F83" s="1"/>
      <c r="G83" s="1"/>
    </row>
    <row r="84" spans="1:7" ht="15" hidden="1" outlineLevel="2" x14ac:dyDescent="0.2">
      <c r="A84" s="49" t="s">
        <v>233</v>
      </c>
      <c r="B84" s="17" t="s">
        <v>11</v>
      </c>
      <c r="C84" s="52"/>
      <c r="F84" s="1"/>
      <c r="G84" s="1"/>
    </row>
    <row r="85" spans="1:7" ht="15.75" collapsed="1" x14ac:dyDescent="0.2">
      <c r="A85" s="50" t="s">
        <v>235</v>
      </c>
      <c r="B85" s="53" t="s">
        <v>8</v>
      </c>
      <c r="C85" s="51"/>
      <c r="F85" s="1"/>
      <c r="G85" s="1"/>
    </row>
    <row r="86" spans="1:7" ht="15" hidden="1" outlineLevel="2" x14ac:dyDescent="0.2">
      <c r="A86" s="49" t="s">
        <v>240</v>
      </c>
      <c r="B86" s="17" t="s">
        <v>8</v>
      </c>
      <c r="C86" s="52"/>
      <c r="F86" s="1"/>
      <c r="G86" s="1"/>
    </row>
    <row r="87" spans="1:7" ht="30" hidden="1" outlineLevel="2" x14ac:dyDescent="0.2">
      <c r="A87" s="49" t="s">
        <v>241</v>
      </c>
      <c r="B87" s="17" t="s">
        <v>5</v>
      </c>
      <c r="C87" s="52"/>
      <c r="F87" s="1"/>
      <c r="G87" s="1"/>
    </row>
    <row r="88" spans="1:7" ht="15" hidden="1" outlineLevel="2" x14ac:dyDescent="0.2">
      <c r="A88" s="49" t="s">
        <v>242</v>
      </c>
      <c r="B88" s="17" t="s">
        <v>5</v>
      </c>
      <c r="C88" s="52"/>
      <c r="F88" s="1"/>
      <c r="G88" s="1"/>
    </row>
    <row r="89" spans="1:7" ht="15" hidden="1" outlineLevel="2" x14ac:dyDescent="0.2">
      <c r="A89" s="49" t="s">
        <v>243</v>
      </c>
      <c r="B89" s="17" t="s">
        <v>13</v>
      </c>
      <c r="C89" s="95" t="s">
        <v>324</v>
      </c>
      <c r="F89" s="1"/>
      <c r="G89" s="1"/>
    </row>
    <row r="90" spans="1:7" ht="15" hidden="1" outlineLevel="2" x14ac:dyDescent="0.2">
      <c r="A90" s="49" t="s">
        <v>244</v>
      </c>
      <c r="B90" s="17" t="s">
        <v>5</v>
      </c>
      <c r="C90" s="52"/>
      <c r="F90" s="1"/>
      <c r="G90" s="1"/>
    </row>
    <row r="91" spans="1:7" ht="12.75" customHeight="1" collapsed="1" x14ac:dyDescent="0.2">
      <c r="F91" s="1"/>
      <c r="G91" s="1"/>
    </row>
  </sheetData>
  <sheetProtection formatColumns="0" formatRows="0" insertHyperlinks="0" selectLockedCells="1"/>
  <dataConsolidate/>
  <conditionalFormatting sqref="B21:B24 B43:B67 B69:B75 B77:B90">
    <cfRule type="containsText" dxfId="1205" priority="73" operator="containsText" text="TG0">
      <formula>NOT(ISERROR(SEARCH("TG0",B21)))</formula>
    </cfRule>
    <cfRule type="containsText" dxfId="1204" priority="72" operator="containsText" text="TG1">
      <formula>NOT(ISERROR(SEARCH("TG1",B21)))</formula>
    </cfRule>
    <cfRule type="containsText" dxfId="1203" priority="71" operator="containsText" text="TG2">
      <formula>NOT(ISERROR(SEARCH("TG2",B21)))</formula>
    </cfRule>
    <cfRule type="containsText" dxfId="1202" priority="70" operator="containsText" text="TG3">
      <formula>NOT(ISERROR(SEARCH("TG3",B21)))</formula>
    </cfRule>
  </conditionalFormatting>
  <conditionalFormatting sqref="B22 B24">
    <cfRule type="containsText" dxfId="1201" priority="69" operator="containsText" text="Ja">
      <formula>NOT(ISERROR(SEARCH("Ja",B22)))</formula>
    </cfRule>
  </conditionalFormatting>
  <conditionalFormatting sqref="B22">
    <cfRule type="containsText" dxfId="1200" priority="68" operator="containsText" text="ja">
      <formula>NOT(ISERROR(SEARCH("ja",B22)))</formula>
    </cfRule>
  </conditionalFormatting>
  <conditionalFormatting sqref="B28">
    <cfRule type="cellIs" dxfId="1199" priority="78" operator="lessThan">
      <formula>0.79</formula>
    </cfRule>
    <cfRule type="cellIs" dxfId="1198" priority="79" operator="greaterThan">
      <formula>0.9</formula>
    </cfRule>
    <cfRule type="cellIs" dxfId="1197" priority="80" operator="greaterThan">
      <formula>0.79</formula>
    </cfRule>
  </conditionalFormatting>
  <conditionalFormatting sqref="B29">
    <cfRule type="containsText" dxfId="1196" priority="20" operator="containsText" text="For lite">
      <formula>NOT(ISERROR(SEARCH("For lite",B29)))</formula>
    </cfRule>
    <cfRule type="containsText" dxfId="1195" priority="21" operator="containsText" text="Mangelfull">
      <formula>NOT(ISERROR(SEARCH("Mangelfull",B29)))</formula>
    </cfRule>
    <cfRule type="containsText" dxfId="1194" priority="22" operator="containsText" text="Tilstrekkelig">
      <formula>NOT(ISERROR(SEARCH("Tilstrekkelig",B29)))</formula>
    </cfRule>
    <cfRule type="containsText" dxfId="1193" priority="23" operator="containsText" text="God">
      <formula>NOT(ISERROR(SEARCH("God",B29)))</formula>
    </cfRule>
  </conditionalFormatting>
  <conditionalFormatting sqref="B33:B41 B77:B90">
    <cfRule type="containsText" dxfId="1192" priority="77" operator="containsText" text="EG0">
      <formula>NOT(ISERROR(SEARCH("EG0",B33)))</formula>
    </cfRule>
    <cfRule type="containsText" dxfId="1191" priority="76" operator="containsText" text="EG1">
      <formula>NOT(ISERROR(SEARCH("EG1",B33)))</formula>
    </cfRule>
    <cfRule type="containsText" dxfId="1190" priority="75" operator="containsText" text="EG2">
      <formula>NOT(ISERROR(SEARCH("EG2",B33)))</formula>
    </cfRule>
  </conditionalFormatting>
  <conditionalFormatting sqref="B77:B90 B33:B41">
    <cfRule type="containsText" dxfId="1189" priority="74" operator="containsText" text="EG3">
      <formula>NOT(ISERROR(SEARCH("EG3",B33)))</formula>
    </cfRule>
  </conditionalFormatting>
  <conditionalFormatting sqref="L2">
    <cfRule type="containsText" dxfId="1188" priority="63" operator="containsText" text="TG0">
      <formula>NOT(ISERROR(SEARCH("TG0",L2)))</formula>
    </cfRule>
    <cfRule type="containsText" dxfId="1187" priority="62" operator="containsText" text="TG0">
      <formula>NOT(ISERROR(SEARCH("TG0",L2)))</formula>
    </cfRule>
    <cfRule type="containsText" dxfId="1186" priority="61" operator="containsText" text="TG1">
      <formula>NOT(ISERROR(SEARCH("TG1",L2)))</formula>
    </cfRule>
    <cfRule type="containsText" dxfId="1185" priority="59" operator="containsText" text="TG3">
      <formula>NOT(ISERROR(SEARCH("TG3",L2)))</formula>
    </cfRule>
    <cfRule type="containsText" dxfId="1184" priority="60" operator="containsText" text="TG2">
      <formula>NOT(ISERROR(SEARCH("TG2",L2)))</formula>
    </cfRule>
    <cfRule type="containsText" dxfId="1183" priority="58" operator="containsText" text="Ja">
      <formula>NOT(ISERROR(SEARCH("Ja",L2)))</formula>
    </cfRule>
    <cfRule type="containsText" dxfId="1182" priority="57" operator="containsText" text="ja">
      <formula>NOT(ISERROR(SEARCH("ja",L2)))</formula>
    </cfRule>
  </conditionalFormatting>
  <conditionalFormatting sqref="M2 O2:P2">
    <cfRule type="containsText" dxfId="1181" priority="81" operator="containsText" text="EG3">
      <formula>NOT(ISERROR(SEARCH("EG3",M2)))</formula>
    </cfRule>
    <cfRule type="containsText" dxfId="1180" priority="82" operator="containsText" text="EG2">
      <formula>NOT(ISERROR(SEARCH("EG2",M2)))</formula>
    </cfRule>
    <cfRule type="containsText" dxfId="1179" priority="83" operator="containsText" text="EG1">
      <formula>NOT(ISERROR(SEARCH("EG1",M2)))</formula>
    </cfRule>
    <cfRule type="containsText" dxfId="1178" priority="84" operator="containsText" text="EG0">
      <formula>NOT(ISERROR(SEARCH("EG0",M2)))</formula>
    </cfRule>
  </conditionalFormatting>
  <conditionalFormatting sqref="N2">
    <cfRule type="containsText" dxfId="1177" priority="51" operator="containsText" text="Ja">
      <formula>NOT(ISERROR(SEARCH("Ja",N2)))</formula>
    </cfRule>
    <cfRule type="containsText" dxfId="1176" priority="52" operator="containsText" text="TG3">
      <formula>NOT(ISERROR(SEARCH("TG3",N2)))</formula>
    </cfRule>
    <cfRule type="containsText" dxfId="1175" priority="53" operator="containsText" text="TG2">
      <formula>NOT(ISERROR(SEARCH("TG2",N2)))</formula>
    </cfRule>
    <cfRule type="containsText" dxfId="1174" priority="54" operator="containsText" text="TG1">
      <formula>NOT(ISERROR(SEARCH("TG1",N2)))</formula>
    </cfRule>
    <cfRule type="containsText" dxfId="1173" priority="55" operator="containsText" text="TG0">
      <formula>NOT(ISERROR(SEARCH("TG0",N2)))</formula>
    </cfRule>
    <cfRule type="containsText" dxfId="1172" priority="56" operator="containsText" text="TG0">
      <formula>NOT(ISERROR(SEARCH("TG0",N2)))</formula>
    </cfRule>
  </conditionalFormatting>
  <conditionalFormatting sqref="Q2">
    <cfRule type="cellIs" dxfId="1171" priority="45" operator="greaterThan">
      <formula>0.79</formula>
    </cfRule>
    <cfRule type="cellIs" dxfId="1170" priority="44" operator="greaterThan">
      <formula>0.9</formula>
    </cfRule>
    <cfRule type="cellIs" dxfId="1169" priority="43" operator="lessThan">
      <formula>0.79</formula>
    </cfRule>
  </conditionalFormatting>
  <conditionalFormatting sqref="R2">
    <cfRule type="containsText" dxfId="1168" priority="39" operator="containsText" text="For lite">
      <formula>NOT(ISERROR(SEARCH("For lite",R2)))</formula>
    </cfRule>
    <cfRule type="containsText" dxfId="1167" priority="42" operator="containsText" text="God">
      <formula>NOT(ISERROR(SEARCH("God",R2)))</formula>
    </cfRule>
    <cfRule type="containsText" dxfId="1166" priority="41" operator="containsText" text="Tilstrekkelig">
      <formula>NOT(ISERROR(SEARCH("Tilstrekkelig",R2)))</formula>
    </cfRule>
    <cfRule type="containsText" dxfId="1165" priority="40" operator="containsText" text="Mangelfull">
      <formula>NOT(ISERROR(SEARCH("Mangelfull",R2)))</formula>
    </cfRule>
  </conditionalFormatting>
  <conditionalFormatting sqref="U2:AC2">
    <cfRule type="containsText" dxfId="1164" priority="37" operator="containsText" text="EG0">
      <formula>NOT(ISERROR(SEARCH("EG0",U2)))</formula>
    </cfRule>
    <cfRule type="containsText" dxfId="1163" priority="36" operator="containsText" text="EG1">
      <formula>NOT(ISERROR(SEARCH("EG1",U2)))</formula>
    </cfRule>
    <cfRule type="containsText" dxfId="1162" priority="34" operator="containsText" text="EG3">
      <formula>NOT(ISERROR(SEARCH("EG3",U2)))</formula>
    </cfRule>
    <cfRule type="containsText" dxfId="1161" priority="35" operator="containsText" text="EG2">
      <formula>NOT(ISERROR(SEARCH("EG2",U2)))</formula>
    </cfRule>
  </conditionalFormatting>
  <conditionalFormatting sqref="AD2:CB2">
    <cfRule type="containsText" dxfId="1160" priority="10" operator="containsText" text="TG0">
      <formula>NOT(ISERROR(SEARCH("TG0",AD2)))</formula>
    </cfRule>
    <cfRule type="containsText" dxfId="1159" priority="9" operator="containsText" text="TG1">
      <formula>NOT(ISERROR(SEARCH("TG1",AD2)))</formula>
    </cfRule>
    <cfRule type="containsText" dxfId="1158" priority="8" operator="containsText" text="TG2">
      <formula>NOT(ISERROR(SEARCH("TG2",AD2)))</formula>
    </cfRule>
    <cfRule type="containsText" dxfId="1157" priority="7" operator="containsText" text="TG3">
      <formula>NOT(ISERROR(SEARCH("TG3",AD2)))</formula>
    </cfRule>
  </conditionalFormatting>
  <conditionalFormatting sqref="BX2:CB2">
    <cfRule type="containsText" dxfId="1156" priority="5" operator="containsText" text="ja">
      <formula>NOT(ISERROR(SEARCH("ja",BX2)))</formula>
    </cfRule>
    <cfRule type="containsText" dxfId="1155" priority="6" operator="containsText" text="Ja">
      <formula>NOT(ISERROR(SEARCH("Ja",BX2)))</formula>
    </cfRule>
  </conditionalFormatting>
  <hyperlinks>
    <hyperlink ref="C14" r:id="rId1" xr:uid="{450D4068-385B-485C-BB4B-D9C8F40C2943}"/>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7830DB4F-C93D-41F8-BBF2-FB529DF62B3A}">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1486B6A6-CA30-42BA-AD5C-B0CA19BE5751}">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4B0BA1F9-8176-4C28-9970-27FEABC7F384}">
          <x14:formula1>
            <xm:f>Evalueringsmatrise_grunnlag!$A$2:$A$6</xm:f>
          </x14:formula1>
          <xm:sqref>B43:B67 B69:B75 B77:B90</xm:sqref>
        </x14:dataValidation>
        <x14:dataValidation type="list" allowBlank="1" showInputMessage="1" showErrorMessage="1" xr:uid="{B5D263FE-36C6-49A1-A47F-B8038594D5AD}">
          <x14:formula1>
            <xm:f>Evalueringsmatrise_grunnlag!$A$27:$A$28</xm:f>
          </x14:formula1>
          <xm:sqref>B24 B68 B76</xm:sqref>
        </x14:dataValidation>
        <x14:dataValidation type="list" allowBlank="1" showInputMessage="1" showErrorMessage="1" xr:uid="{39F6D5AC-5E98-4BBC-9FBE-38A76A709620}">
          <x14:formula1>
            <xm:f>Evalueringsmatrise_grunnlag!$A$9:$A$13</xm:f>
          </x14:formula1>
          <xm:sqref>B33:B41 B77:B90</xm:sqref>
        </x14:dataValidation>
        <x14:dataValidation type="list" allowBlank="1" showInputMessage="1" showErrorMessage="1" xr:uid="{C8B58D3B-0C78-4926-8407-0EBA45AED5FB}">
          <x14:formula1>
            <xm:f>Evalueringsmatrise_grunnlag!$A$21:$A$24</xm:f>
          </x14:formula1>
          <xm:sqref>B29</xm:sqref>
        </x14:dataValidation>
        <x14:dataValidation type="list" allowBlank="1" showInputMessage="1" showErrorMessage="1" xr:uid="{ED2A403E-5D77-4EF2-86F0-816699F55CC5}">
          <x14:formula1>
            <xm:f>Evalueringsmatrise_grunnlag!$E$7:$E$10</xm:f>
          </x14:formula1>
          <xm:sqref>B23</xm:sqref>
        </x14:dataValidation>
        <x14:dataValidation type="list" allowBlank="1" showInputMessage="1" showErrorMessage="1" xr:uid="{7C688818-73D4-4682-8249-41AFD4EE4C8B}">
          <x14:formula1>
            <xm:f>Evalueringsmatrise_grunnlag!$E$2:$E$4</xm:f>
          </x14:formula1>
          <xm:sqref>B31</xm:sqref>
        </x14:dataValidation>
        <x14:dataValidation type="list" allowBlank="1" showInputMessage="1" showErrorMessage="1" xr:uid="{12F808BF-2ED2-4EC6-88A3-8B87ED766088}">
          <x14:formula1>
            <xm:f>Evalueringsmatrise_grunnlag!$E$13:$E$17</xm:f>
          </x14:formula1>
          <xm:sqref>B22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FE2D-E718-47D4-859D-E2A4DCCFB1E5}">
  <sheetPr>
    <tabColor theme="5" tint="0.79998168889431442"/>
    <pageSetUpPr fitToPage="1"/>
  </sheetPr>
  <dimension ref="A1:CC95"/>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Oddemarka skole</v>
      </c>
      <c r="B2" s="65" t="str">
        <f>$B$12</f>
        <v>8.-10. trinn</v>
      </c>
      <c r="C2" s="22">
        <f>$B$13</f>
        <v>423</v>
      </c>
      <c r="D2" s="22">
        <f>$B$14</f>
        <v>0</v>
      </c>
      <c r="E2" s="22">
        <f>$B$15</f>
        <v>6296</v>
      </c>
      <c r="F2" s="66">
        <f>$B$16</f>
        <v>16027</v>
      </c>
      <c r="G2" s="66">
        <f>$B$17</f>
        <v>7634</v>
      </c>
      <c r="H2" s="66">
        <f>$B$18</f>
        <v>7634</v>
      </c>
      <c r="I2" s="66">
        <f>$B$19</f>
        <v>0</v>
      </c>
      <c r="J2" s="66">
        <f>$B$20</f>
        <v>2001</v>
      </c>
      <c r="K2" s="22">
        <f>$B$21</f>
        <v>2019</v>
      </c>
      <c r="L2" s="32" t="str">
        <f>$B$22</f>
        <v>Nei</v>
      </c>
      <c r="M2" s="32" t="str">
        <f>$B$23</f>
        <v>A</v>
      </c>
      <c r="N2" s="32" t="str">
        <f>$B$24</f>
        <v>Nei</v>
      </c>
      <c r="O2" s="33">
        <f>$B$26</f>
        <v>455.40000000000003</v>
      </c>
      <c r="P2" s="32">
        <f>$B$27</f>
        <v>506</v>
      </c>
      <c r="Q2" s="21">
        <f>$B$28</f>
        <v>0.83596837944664026</v>
      </c>
      <c r="R2" s="61" t="str">
        <f>$B$29</f>
        <v>For lite</v>
      </c>
      <c r="S2" s="22">
        <f>$B$30</f>
        <v>18.047281323877069</v>
      </c>
      <c r="T2" s="32" t="str">
        <f>$B$31</f>
        <v>→</v>
      </c>
      <c r="U2" s="17" t="str">
        <f>$B$33</f>
        <v>EG0</v>
      </c>
      <c r="V2" s="17" t="str">
        <f>$B$34</f>
        <v>EG0</v>
      </c>
      <c r="W2" s="17" t="str">
        <f>$B$35</f>
        <v>EG0</v>
      </c>
      <c r="X2" s="17" t="str">
        <f>$B$36</f>
        <v>EG0</v>
      </c>
      <c r="Y2" s="17" t="str">
        <f>$B$37</f>
        <v>EG0</v>
      </c>
      <c r="Z2" s="17" t="str">
        <f>$B$38</f>
        <v>EG0</v>
      </c>
      <c r="AA2" s="17" t="str">
        <f>$B$39</f>
        <v>EG0</v>
      </c>
      <c r="AB2" s="17" t="str">
        <f>$B$40</f>
        <v>EG1</v>
      </c>
      <c r="AC2" s="17" t="str">
        <f>$B$41</f>
        <v>EG0</v>
      </c>
      <c r="AD2" s="17" t="str">
        <f>$B$43</f>
        <v>TG1</v>
      </c>
      <c r="AE2" s="17" t="str">
        <f>$B$44</f>
        <v>TG1</v>
      </c>
      <c r="AF2" s="17" t="str">
        <f>$B$45</f>
        <v>TG1</v>
      </c>
      <c r="AG2" s="17" t="str">
        <f>$B$46</f>
        <v>TG1</v>
      </c>
      <c r="AH2" s="17" t="str">
        <f>$B$47</f>
        <v>TG1</v>
      </c>
      <c r="AI2" s="17" t="str">
        <f>$B$48</f>
        <v>TG1</v>
      </c>
      <c r="AJ2" s="17" t="str">
        <f>$B$49</f>
        <v>TG2</v>
      </c>
      <c r="AK2" s="17" t="str">
        <f>$B$50</f>
        <v>TG1</v>
      </c>
      <c r="AL2" s="17" t="str">
        <f>$B$51</f>
        <v>TG2</v>
      </c>
      <c r="AM2" s="17" t="str">
        <f>$B$52</f>
        <v>TG1</v>
      </c>
      <c r="AN2" s="17" t="str">
        <f>$B$53</f>
        <v>TG1</v>
      </c>
      <c r="AO2" s="17" t="str">
        <f>$B$54</f>
        <v>TG1</v>
      </c>
      <c r="AP2" s="17" t="str">
        <f>$B$55</f>
        <v>TG1</v>
      </c>
      <c r="AQ2" s="17" t="str">
        <f>$B$56</f>
        <v>TG0</v>
      </c>
      <c r="AR2" s="17" t="str">
        <f>$B$57</f>
        <v>TG1</v>
      </c>
      <c r="AS2" s="17" t="str">
        <f>$B$58</f>
        <v>TG1</v>
      </c>
      <c r="AT2" s="17" t="str">
        <f>$B$59</f>
        <v>TG1</v>
      </c>
      <c r="AU2" s="17" t="str">
        <f>$B$60</f>
        <v>TG1</v>
      </c>
      <c r="AV2" s="17" t="str">
        <f>$B$61</f>
        <v>TG1</v>
      </c>
      <c r="AW2" s="17" t="str">
        <f>$B$62</f>
        <v>TG1</v>
      </c>
      <c r="AX2" s="17" t="str">
        <f>$B$63</f>
        <v>TG1</v>
      </c>
      <c r="AY2" s="17" t="str">
        <f>$B$64</f>
        <v>TG1</v>
      </c>
      <c r="AZ2" s="17" t="str">
        <f>$B$65</f>
        <v>TG1</v>
      </c>
      <c r="BA2" s="17" t="str">
        <f>$B$66</f>
        <v>TG1</v>
      </c>
      <c r="BB2" s="17" t="str">
        <f>$B$67</f>
        <v>TG1</v>
      </c>
      <c r="BC2" s="17" t="str">
        <f>$B$69</f>
        <v>TG1</v>
      </c>
      <c r="BD2" s="17" t="str">
        <f>$B$70</f>
        <v>TG1</v>
      </c>
      <c r="BE2" s="17" t="str">
        <f>$B$71</f>
        <v>TG0</v>
      </c>
      <c r="BF2" s="17" t="str">
        <f>$B$72</f>
        <v>TG1</v>
      </c>
      <c r="BG2" s="17" t="str">
        <f>$B$73</f>
        <v>TG1</v>
      </c>
      <c r="BH2" s="17" t="str">
        <f>$B$74</f>
        <v>TG1</v>
      </c>
      <c r="BI2" s="17" t="str">
        <f>$B$75</f>
        <v>TG1</v>
      </c>
      <c r="BJ2" s="17" t="str">
        <f>$B$77</f>
        <v>TG1</v>
      </c>
      <c r="BK2" s="17" t="str">
        <f>$B$78</f>
        <v>TG1</v>
      </c>
      <c r="BL2" s="17" t="str">
        <f>$B$79</f>
        <v>TG1</v>
      </c>
      <c r="BM2" s="17" t="str">
        <f>$B$80</f>
        <v>TG1</v>
      </c>
      <c r="BN2" s="17" t="str">
        <f>$B$81</f>
        <v>TG1</v>
      </c>
      <c r="BO2" s="17" t="str">
        <f>$B$82</f>
        <v>TG2</v>
      </c>
      <c r="BP2" s="17" t="str">
        <f>$B$83</f>
        <v>TG2</v>
      </c>
      <c r="BQ2" s="17" t="str">
        <f>$B$84</f>
        <v>TG1</v>
      </c>
      <c r="BR2" s="17" t="str">
        <f>$B$85</f>
        <v>TG2</v>
      </c>
      <c r="BS2" s="17" t="str">
        <f>$B$86</f>
        <v>TG1</v>
      </c>
      <c r="BT2" s="17" t="str">
        <f>$B$87</f>
        <v>TG3</v>
      </c>
      <c r="BU2" s="17" t="str">
        <f>$B$88</f>
        <v>TG3</v>
      </c>
      <c r="BV2" s="17" t="str">
        <f>$B$89</f>
        <v>TG3</v>
      </c>
      <c r="BW2" s="17" t="str">
        <f>$B$90</f>
        <v>TG1</v>
      </c>
      <c r="BX2" s="17" t="e">
        <f>#REF!</f>
        <v>#REF!</v>
      </c>
      <c r="BY2" s="17" t="e">
        <f>#REF!</f>
        <v>#REF!</v>
      </c>
      <c r="BZ2" s="17" t="e">
        <f>#REF!</f>
        <v>#REF!</v>
      </c>
      <c r="CA2" s="17" t="e">
        <f>#REF!</f>
        <v>#REF!</v>
      </c>
      <c r="CB2" s="17" t="e">
        <f>#REF!</f>
        <v>#REF!</v>
      </c>
      <c r="CC2" s="97">
        <f>E48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618</v>
      </c>
      <c r="B11" s="9" t="s">
        <v>303</v>
      </c>
      <c r="C11" s="9" t="s">
        <v>304</v>
      </c>
      <c r="AW11" s="1"/>
      <c r="AX11" s="1"/>
    </row>
    <row r="12" spans="1:81" ht="15.75" x14ac:dyDescent="0.25">
      <c r="A12" s="51" t="s">
        <v>247</v>
      </c>
      <c r="B12" s="34" t="s">
        <v>354</v>
      </c>
      <c r="C12" s="51"/>
      <c r="D12" s="18"/>
      <c r="E12" s="10"/>
      <c r="F12" s="10"/>
      <c r="G12" s="10"/>
      <c r="H12" s="10"/>
      <c r="I12" s="10"/>
      <c r="J12" s="10"/>
      <c r="K12" s="10"/>
      <c r="L12" s="10"/>
      <c r="M12" s="10"/>
      <c r="N12" s="10"/>
      <c r="O12" s="10"/>
      <c r="P12" s="10"/>
      <c r="Q12" s="10"/>
      <c r="R12" s="10"/>
      <c r="S12" s="10"/>
      <c r="T12" s="10"/>
      <c r="U12" s="10"/>
      <c r="V12" s="10"/>
      <c r="W12" s="10"/>
      <c r="X12" s="10"/>
      <c r="Y12" s="10"/>
      <c r="Z12" s="10"/>
      <c r="AA12" s="10"/>
      <c r="BD12" s="10"/>
      <c r="BE12" s="10"/>
    </row>
    <row r="13" spans="1:81" ht="15.75" x14ac:dyDescent="0.25">
      <c r="A13" s="51" t="s">
        <v>248</v>
      </c>
      <c r="B13" s="19">
        <v>423</v>
      </c>
      <c r="C13" s="51"/>
      <c r="D13" s="18"/>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81" ht="15.75" x14ac:dyDescent="0.25">
      <c r="A14" s="51" t="s">
        <v>249</v>
      </c>
      <c r="B14" s="28"/>
      <c r="C14" s="71" t="s">
        <v>410</v>
      </c>
      <c r="D14" s="18"/>
      <c r="E14" s="10"/>
      <c r="F14" s="10"/>
      <c r="G14" s="10"/>
      <c r="H14" s="10"/>
      <c r="I14" s="10"/>
      <c r="J14" s="10"/>
      <c r="K14" s="10"/>
      <c r="L14" s="10"/>
      <c r="M14" s="10"/>
      <c r="N14" s="10"/>
      <c r="O14" s="10"/>
      <c r="R14" s="10"/>
    </row>
    <row r="15" spans="1:81" ht="15" x14ac:dyDescent="0.2">
      <c r="A15" s="51" t="s">
        <v>250</v>
      </c>
      <c r="B15" s="17">
        <v>6296</v>
      </c>
      <c r="C15" s="51"/>
      <c r="D15" s="18"/>
      <c r="F15" s="1"/>
      <c r="G15" s="1"/>
    </row>
    <row r="16" spans="1:81" ht="15" x14ac:dyDescent="0.2">
      <c r="A16" s="51" t="s">
        <v>251</v>
      </c>
      <c r="B16" s="17">
        <v>16027</v>
      </c>
      <c r="C16" s="51"/>
      <c r="D16" s="18"/>
      <c r="F16" s="1"/>
      <c r="G16" s="1"/>
    </row>
    <row r="17" spans="1:18" ht="15" x14ac:dyDescent="0.2">
      <c r="A17" s="51" t="s">
        <v>252</v>
      </c>
      <c r="B17" s="63">
        <f>$B$18+$B$19</f>
        <v>7634</v>
      </c>
      <c r="C17" s="51"/>
      <c r="D17" s="18"/>
      <c r="F17" s="1"/>
      <c r="G17" s="1"/>
    </row>
    <row r="18" spans="1:18" ht="15" hidden="1" outlineLevel="2" x14ac:dyDescent="0.2">
      <c r="A18" s="49" t="s">
        <v>253</v>
      </c>
      <c r="B18" s="17">
        <v>7634</v>
      </c>
      <c r="C18" s="52"/>
      <c r="D18" s="18"/>
      <c r="F18" s="1"/>
      <c r="G18" s="1"/>
    </row>
    <row r="19" spans="1:18" ht="15" hidden="1" outlineLevel="2" x14ac:dyDescent="0.2">
      <c r="A19" s="49" t="s">
        <v>254</v>
      </c>
      <c r="B19" s="17">
        <v>0</v>
      </c>
      <c r="C19" s="52"/>
      <c r="D19" s="18"/>
      <c r="F19" s="1"/>
      <c r="G19" s="1"/>
    </row>
    <row r="20" spans="1:18" ht="30" collapsed="1" x14ac:dyDescent="0.2">
      <c r="A20" s="51" t="s">
        <v>255</v>
      </c>
      <c r="B20" s="17">
        <v>2001</v>
      </c>
      <c r="C20" s="51" t="s">
        <v>619</v>
      </c>
      <c r="D20" s="18"/>
      <c r="F20" s="1"/>
      <c r="G20" s="1"/>
    </row>
    <row r="21" spans="1:18" ht="15" x14ac:dyDescent="0.2">
      <c r="A21" s="51" t="s">
        <v>256</v>
      </c>
      <c r="B21" s="17">
        <v>2019</v>
      </c>
      <c r="C21" s="51" t="s">
        <v>620</v>
      </c>
      <c r="D21" s="18"/>
      <c r="F21" s="1"/>
      <c r="G21" s="1"/>
    </row>
    <row r="22" spans="1:18" ht="15" x14ac:dyDescent="0.2">
      <c r="A22" s="51" t="s">
        <v>257</v>
      </c>
      <c r="B22" s="17" t="s">
        <v>30</v>
      </c>
      <c r="C22" s="51"/>
      <c r="D22" s="18"/>
      <c r="F22" s="1"/>
      <c r="G22" s="1"/>
    </row>
    <row r="23" spans="1:18" ht="32.1" customHeight="1" x14ac:dyDescent="0.2">
      <c r="A23" s="51" t="s">
        <v>258</v>
      </c>
      <c r="B23" s="17" t="s">
        <v>16</v>
      </c>
      <c r="C23" s="51" t="str">
        <f>IF(Oddemarka!B23=Evalueringsmatrise_grunnlag!E7,"Vedlikehold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D23" s="18"/>
      <c r="F23" s="1"/>
      <c r="G23" s="1"/>
    </row>
    <row r="24" spans="1:18" ht="15" x14ac:dyDescent="0.2">
      <c r="A24" s="51" t="s">
        <v>259</v>
      </c>
      <c r="B24" s="17" t="s">
        <v>30</v>
      </c>
      <c r="C24" s="51"/>
      <c r="D24" s="18"/>
      <c r="F24" s="1"/>
      <c r="G24" s="1"/>
    </row>
    <row r="25" spans="1:18" ht="27" customHeight="1" x14ac:dyDescent="0.25">
      <c r="A25" s="62" t="s">
        <v>309</v>
      </c>
      <c r="B25" s="38"/>
      <c r="C25" s="39"/>
      <c r="F25" s="1"/>
      <c r="G25" s="1"/>
    </row>
    <row r="26" spans="1:18" ht="30" hidden="1" outlineLevel="2" x14ac:dyDescent="0.25">
      <c r="A26" s="49" t="s">
        <v>310</v>
      </c>
      <c r="B26" s="22">
        <f>B27*0.9</f>
        <v>455.40000000000003</v>
      </c>
      <c r="C26" s="52"/>
      <c r="D26" s="18"/>
      <c r="E26" s="10"/>
      <c r="F26" s="10"/>
      <c r="G26" s="10"/>
      <c r="H26" s="10"/>
      <c r="I26" s="10"/>
      <c r="J26" s="10"/>
      <c r="K26" s="10"/>
      <c r="L26" s="10"/>
      <c r="M26" s="10"/>
      <c r="N26" s="10"/>
      <c r="O26" s="10"/>
      <c r="R26" s="10"/>
    </row>
    <row r="27" spans="1:18" ht="30" hidden="1" outlineLevel="2" x14ac:dyDescent="0.25">
      <c r="A27" s="49" t="s">
        <v>311</v>
      </c>
      <c r="B27" s="19">
        <v>506</v>
      </c>
      <c r="C27" s="52"/>
      <c r="D27" s="18"/>
      <c r="E27" s="10"/>
      <c r="F27" s="10"/>
      <c r="G27" s="10"/>
      <c r="H27" s="10"/>
      <c r="I27" s="10"/>
      <c r="J27" s="10"/>
      <c r="K27" s="10"/>
      <c r="L27" s="10"/>
      <c r="M27" s="10"/>
      <c r="N27" s="10"/>
      <c r="O27" s="10"/>
      <c r="R27" s="10"/>
    </row>
    <row r="28" spans="1:18" ht="15" collapsed="1" x14ac:dyDescent="0.25">
      <c r="A28" s="50" t="s">
        <v>290</v>
      </c>
      <c r="B28" s="21">
        <f>B13/B27</f>
        <v>0.83596837944664026</v>
      </c>
      <c r="C28" s="51"/>
      <c r="D28" s="18"/>
      <c r="F28" s="1"/>
      <c r="G28" s="1"/>
    </row>
    <row r="29" spans="1:18" ht="15" x14ac:dyDescent="0.2">
      <c r="A29" s="50" t="s">
        <v>263</v>
      </c>
      <c r="B29" s="67" t="s">
        <v>43</v>
      </c>
      <c r="C29" s="51"/>
      <c r="D29" s="18"/>
      <c r="F29" s="1"/>
      <c r="G29" s="1"/>
    </row>
    <row r="30" spans="1:18" ht="30" hidden="1" outlineLevel="2" x14ac:dyDescent="0.25">
      <c r="A30" s="49" t="s">
        <v>264</v>
      </c>
      <c r="B30" s="22">
        <f>$B$17/$B$13</f>
        <v>18.047281323877069</v>
      </c>
      <c r="C30" s="52"/>
      <c r="D30" s="18"/>
      <c r="E30" s="10"/>
      <c r="F30" s="10"/>
      <c r="G30" s="10"/>
      <c r="H30" s="10"/>
      <c r="I30" s="10"/>
      <c r="J30" s="10"/>
      <c r="K30" s="10"/>
      <c r="L30" s="10"/>
      <c r="M30" s="10"/>
      <c r="N30" s="10"/>
      <c r="O30" s="10"/>
      <c r="R30" s="10"/>
    </row>
    <row r="31" spans="1:18" ht="15" collapsed="1" x14ac:dyDescent="0.2">
      <c r="A31" s="50" t="s">
        <v>291</v>
      </c>
      <c r="B31" s="30" t="s">
        <v>7</v>
      </c>
      <c r="C31" s="51" t="s">
        <v>341</v>
      </c>
      <c r="D31" s="18"/>
      <c r="F31" s="1"/>
      <c r="G31" s="1"/>
    </row>
    <row r="32" spans="1:18" ht="27" customHeight="1" x14ac:dyDescent="0.25">
      <c r="A32" s="62" t="s">
        <v>313</v>
      </c>
      <c r="B32" s="38" t="s">
        <v>313</v>
      </c>
      <c r="C32" s="39" t="s">
        <v>313</v>
      </c>
      <c r="F32" s="1"/>
      <c r="G32" s="1"/>
    </row>
    <row r="33" spans="1:7" ht="15.75" hidden="1" outlineLevel="1" x14ac:dyDescent="0.2">
      <c r="A33" s="50" t="s">
        <v>51</v>
      </c>
      <c r="B33" s="53" t="s">
        <v>20</v>
      </c>
      <c r="C33" s="51"/>
      <c r="D33" s="18"/>
      <c r="F33" s="1"/>
      <c r="G33" s="1"/>
    </row>
    <row r="34" spans="1:7" ht="15" hidden="1" outlineLevel="2" x14ac:dyDescent="0.2">
      <c r="A34" s="49" t="s">
        <v>56</v>
      </c>
      <c r="B34" s="17" t="s">
        <v>20</v>
      </c>
      <c r="C34" s="52"/>
      <c r="D34" s="18"/>
      <c r="F34" s="1"/>
      <c r="G34" s="1"/>
    </row>
    <row r="35" spans="1:7" ht="30" hidden="1" outlineLevel="2" x14ac:dyDescent="0.2">
      <c r="A35" s="49" t="s">
        <v>268</v>
      </c>
      <c r="B35" s="17" t="s">
        <v>20</v>
      </c>
      <c r="C35" s="52"/>
      <c r="D35" s="18"/>
      <c r="F35" s="1"/>
      <c r="G35" s="1"/>
    </row>
    <row r="36" spans="1:7" ht="29.45" hidden="1" customHeight="1" outlineLevel="2" x14ac:dyDescent="0.2">
      <c r="A36" s="49" t="s">
        <v>269</v>
      </c>
      <c r="B36" s="17" t="s">
        <v>20</v>
      </c>
      <c r="C36" s="52"/>
      <c r="D36" s="18"/>
      <c r="F36" s="1"/>
      <c r="G36" s="1"/>
    </row>
    <row r="37" spans="1:7" ht="15.75" hidden="1" outlineLevel="1" x14ac:dyDescent="0.2">
      <c r="A37" s="50" t="s">
        <v>71</v>
      </c>
      <c r="B37" s="53" t="s">
        <v>20</v>
      </c>
      <c r="C37" s="51"/>
      <c r="D37" s="18"/>
      <c r="F37" s="1"/>
      <c r="G37" s="1"/>
    </row>
    <row r="38" spans="1:7" ht="27.95" hidden="1" customHeight="1" outlineLevel="2" x14ac:dyDescent="0.2">
      <c r="A38" s="49" t="s">
        <v>74</v>
      </c>
      <c r="B38" s="17" t="s">
        <v>20</v>
      </c>
      <c r="C38" s="52"/>
      <c r="D38" s="18"/>
      <c r="F38" s="1"/>
      <c r="G38" s="1"/>
    </row>
    <row r="39" spans="1:7" ht="15" hidden="1" outlineLevel="2" x14ac:dyDescent="0.2">
      <c r="A39" s="49" t="s">
        <v>79</v>
      </c>
      <c r="B39" s="17" t="s">
        <v>20</v>
      </c>
      <c r="C39" s="52"/>
      <c r="D39" s="18"/>
      <c r="F39" s="1"/>
      <c r="G39" s="1"/>
    </row>
    <row r="40" spans="1:7" ht="15.75" hidden="1" outlineLevel="1" x14ac:dyDescent="0.2">
      <c r="A40" s="50" t="s">
        <v>84</v>
      </c>
      <c r="B40" s="53" t="s">
        <v>23</v>
      </c>
      <c r="C40" s="51"/>
      <c r="D40" s="18"/>
      <c r="F40" s="1"/>
      <c r="G40" s="1"/>
    </row>
    <row r="41" spans="1:7" ht="18.75" collapsed="1" x14ac:dyDescent="0.2">
      <c r="A41" s="50" t="s">
        <v>272</v>
      </c>
      <c r="B41" s="54" t="s">
        <v>20</v>
      </c>
      <c r="C41" s="51"/>
      <c r="D41" s="18"/>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8</v>
      </c>
      <c r="C46" s="52"/>
      <c r="F46" s="1"/>
      <c r="G46" s="1"/>
    </row>
    <row r="47" spans="1:7" ht="15" hidden="1" outlineLevel="2" x14ac:dyDescent="0.2">
      <c r="A47" s="49" t="s">
        <v>115</v>
      </c>
      <c r="B47" s="17" t="s">
        <v>8</v>
      </c>
      <c r="C47" s="52"/>
      <c r="F47" s="1"/>
      <c r="G47" s="1"/>
    </row>
    <row r="48" spans="1:7" ht="15" hidden="1" outlineLevel="2" x14ac:dyDescent="0.2">
      <c r="A48" s="49" t="s">
        <v>116</v>
      </c>
      <c r="B48" s="17" t="s">
        <v>8</v>
      </c>
      <c r="C48" s="52"/>
      <c r="F48" s="1"/>
      <c r="G48" s="1"/>
    </row>
    <row r="49" spans="1:7" ht="15" hidden="1" outlineLevel="2" x14ac:dyDescent="0.2">
      <c r="A49" s="49" t="s">
        <v>117</v>
      </c>
      <c r="B49" s="17" t="s">
        <v>11</v>
      </c>
      <c r="C49" s="52"/>
      <c r="F49" s="1"/>
      <c r="G49" s="1"/>
    </row>
    <row r="50" spans="1:7" ht="15" hidden="1" outlineLevel="2" x14ac:dyDescent="0.2">
      <c r="A50" s="49" t="s">
        <v>122</v>
      </c>
      <c r="B50" s="17" t="s">
        <v>8</v>
      </c>
      <c r="C50" s="52"/>
      <c r="F50" s="1"/>
      <c r="G50" s="1"/>
    </row>
    <row r="51" spans="1:7" ht="15" hidden="1" outlineLevel="2" x14ac:dyDescent="0.2">
      <c r="A51" s="49" t="s">
        <v>127</v>
      </c>
      <c r="B51" s="17" t="s">
        <v>11</v>
      </c>
      <c r="C51" s="52"/>
      <c r="F51" s="1"/>
      <c r="G51" s="1"/>
    </row>
    <row r="52" spans="1:7" ht="15.75" hidden="1" outlineLevel="1" x14ac:dyDescent="0.2">
      <c r="A52" s="50" t="s">
        <v>273</v>
      </c>
      <c r="B52" s="53" t="s">
        <v>8</v>
      </c>
      <c r="C52" s="51"/>
      <c r="D52" s="18"/>
      <c r="F52" s="1"/>
      <c r="G52" s="1"/>
    </row>
    <row r="53" spans="1:7" ht="15" hidden="1" outlineLevel="2" x14ac:dyDescent="0.2">
      <c r="A53" s="49" t="s">
        <v>132</v>
      </c>
      <c r="B53" s="17" t="s">
        <v>8</v>
      </c>
      <c r="C53" s="52"/>
      <c r="D53" s="18"/>
      <c r="F53" s="1"/>
      <c r="G53" s="1"/>
    </row>
    <row r="54" spans="1:7" ht="15" hidden="1" outlineLevel="2" x14ac:dyDescent="0.2">
      <c r="A54" s="49" t="s">
        <v>137</v>
      </c>
      <c r="B54" s="17" t="s">
        <v>8</v>
      </c>
      <c r="C54" s="52"/>
      <c r="D54" s="18"/>
      <c r="F54" s="1"/>
      <c r="G54" s="1"/>
    </row>
    <row r="55" spans="1:7" ht="15" hidden="1" outlineLevel="2" x14ac:dyDescent="0.2">
      <c r="A55" s="49" t="s">
        <v>142</v>
      </c>
      <c r="B55" s="17" t="s">
        <v>8</v>
      </c>
      <c r="C55" s="52"/>
      <c r="D55" s="18"/>
      <c r="F55" s="1"/>
      <c r="G55" s="1"/>
    </row>
    <row r="56" spans="1:7" ht="15" hidden="1" outlineLevel="2" x14ac:dyDescent="0.2">
      <c r="A56" s="49" t="s">
        <v>274</v>
      </c>
      <c r="B56" s="17" t="s">
        <v>5</v>
      </c>
      <c r="C56" s="52"/>
      <c r="D56" s="18"/>
      <c r="F56" s="1"/>
      <c r="G56" s="1"/>
    </row>
    <row r="57" spans="1:7" ht="15.75" hidden="1" outlineLevel="1" x14ac:dyDescent="0.2">
      <c r="A57" s="50" t="s">
        <v>275</v>
      </c>
      <c r="B57" s="53" t="s">
        <v>8</v>
      </c>
      <c r="C57" s="51"/>
      <c r="D57" s="18"/>
      <c r="F57" s="1"/>
      <c r="G57" s="1"/>
    </row>
    <row r="58" spans="1:7" ht="15" hidden="1" outlineLevel="2" x14ac:dyDescent="0.2">
      <c r="A58" s="49" t="s">
        <v>276</v>
      </c>
      <c r="B58" s="17" t="s">
        <v>8</v>
      </c>
      <c r="C58" s="52"/>
      <c r="D58" s="18"/>
      <c r="F58" s="1"/>
      <c r="G58" s="1"/>
    </row>
    <row r="59" spans="1:7" ht="15" hidden="1" outlineLevel="2" x14ac:dyDescent="0.2">
      <c r="A59" s="49" t="s">
        <v>158</v>
      </c>
      <c r="B59" s="17" t="s">
        <v>8</v>
      </c>
      <c r="C59" s="52"/>
      <c r="D59" s="18"/>
      <c r="F59" s="1"/>
      <c r="G59" s="1"/>
    </row>
    <row r="60" spans="1:7" ht="15" hidden="1" outlineLevel="2" x14ac:dyDescent="0.2">
      <c r="A60" s="49" t="s">
        <v>163</v>
      </c>
      <c r="B60" s="17" t="s">
        <v>8</v>
      </c>
      <c r="C60" s="52"/>
      <c r="D60" s="18"/>
      <c r="F60" s="1"/>
      <c r="G60" s="1"/>
    </row>
    <row r="61" spans="1:7" ht="15" hidden="1" outlineLevel="2" x14ac:dyDescent="0.2">
      <c r="A61" s="49" t="s">
        <v>277</v>
      </c>
      <c r="B61" s="17" t="s">
        <v>8</v>
      </c>
      <c r="C61" s="52"/>
      <c r="D61" s="18"/>
      <c r="F61" s="1"/>
      <c r="G61" s="1"/>
    </row>
    <row r="62" spans="1:7" ht="15" hidden="1" outlineLevel="2" x14ac:dyDescent="0.2">
      <c r="A62" s="49" t="s">
        <v>278</v>
      </c>
      <c r="B62" s="17" t="s">
        <v>8</v>
      </c>
      <c r="C62" s="52"/>
      <c r="D62" s="18"/>
      <c r="F62" s="1"/>
      <c r="G62" s="1"/>
    </row>
    <row r="63" spans="1:7" ht="15" hidden="1" outlineLevel="2" x14ac:dyDescent="0.2">
      <c r="A63" s="49" t="s">
        <v>172</v>
      </c>
      <c r="B63" s="17" t="s">
        <v>8</v>
      </c>
      <c r="C63" s="52"/>
      <c r="D63" s="18"/>
      <c r="F63" s="1"/>
      <c r="G63" s="1"/>
    </row>
    <row r="64" spans="1:7" ht="30" hidden="1" outlineLevel="1" x14ac:dyDescent="0.2">
      <c r="A64" s="50" t="s">
        <v>177</v>
      </c>
      <c r="B64" s="53" t="s">
        <v>8</v>
      </c>
      <c r="C64" s="51"/>
      <c r="D64" s="18"/>
      <c r="F64" s="1"/>
      <c r="G64" s="1"/>
    </row>
    <row r="65" spans="1:7" ht="15" hidden="1" outlineLevel="2" x14ac:dyDescent="0.2">
      <c r="A65" s="49" t="s">
        <v>178</v>
      </c>
      <c r="B65" s="17" t="s">
        <v>8</v>
      </c>
      <c r="C65" s="52"/>
      <c r="D65" s="18"/>
      <c r="F65" s="1"/>
      <c r="G65" s="1"/>
    </row>
    <row r="66" spans="1:7" ht="15.75" hidden="1" outlineLevel="1" x14ac:dyDescent="0.2">
      <c r="A66" s="50" t="s">
        <v>183</v>
      </c>
      <c r="B66" s="53" t="s">
        <v>8</v>
      </c>
      <c r="C66" s="51"/>
      <c r="D66" s="18"/>
      <c r="F66" s="1"/>
      <c r="G66" s="1"/>
    </row>
    <row r="67" spans="1:7" ht="18.75" collapsed="1" x14ac:dyDescent="0.2">
      <c r="A67" s="50" t="s">
        <v>293</v>
      </c>
      <c r="B67" s="54" t="s">
        <v>8</v>
      </c>
      <c r="C67" s="51"/>
      <c r="D67" s="18"/>
      <c r="F67" s="1"/>
      <c r="G67" s="1"/>
    </row>
    <row r="68" spans="1:7" ht="27" customHeight="1" x14ac:dyDescent="0.25">
      <c r="A68" s="62" t="s">
        <v>189</v>
      </c>
      <c r="B68" s="38"/>
      <c r="C68" s="39"/>
      <c r="F68" s="1"/>
      <c r="G68" s="1"/>
    </row>
    <row r="69" spans="1:7" ht="15.75" x14ac:dyDescent="0.2">
      <c r="A69" s="50" t="s">
        <v>280</v>
      </c>
      <c r="B69" s="53" t="s">
        <v>8</v>
      </c>
      <c r="C69" s="51"/>
      <c r="D69" s="18"/>
      <c r="F69" s="1"/>
      <c r="G69" s="1"/>
    </row>
    <row r="70" spans="1:7" ht="15" hidden="1" outlineLevel="2" x14ac:dyDescent="0.2">
      <c r="A70" s="49" t="s">
        <v>281</v>
      </c>
      <c r="B70" s="17" t="s">
        <v>8</v>
      </c>
      <c r="C70" s="52"/>
      <c r="D70" s="18"/>
      <c r="F70" s="1"/>
      <c r="G70" s="1"/>
    </row>
    <row r="71" spans="1:7" ht="15" hidden="1" outlineLevel="2" x14ac:dyDescent="0.2">
      <c r="A71" s="49" t="s">
        <v>200</v>
      </c>
      <c r="B71" s="17" t="s">
        <v>5</v>
      </c>
      <c r="C71" s="52"/>
      <c r="D71" s="18"/>
      <c r="F71" s="1"/>
      <c r="G71" s="1"/>
    </row>
    <row r="72" spans="1:7" ht="15.75" collapsed="1" x14ac:dyDescent="0.2">
      <c r="A72" s="50" t="s">
        <v>205</v>
      </c>
      <c r="B72" s="53" t="s">
        <v>8</v>
      </c>
      <c r="C72" s="51"/>
      <c r="D72" s="18"/>
      <c r="F72" s="1"/>
      <c r="G72" s="1"/>
    </row>
    <row r="73" spans="1:7" ht="15" hidden="1" outlineLevel="2" x14ac:dyDescent="0.2">
      <c r="A73" s="49" t="s">
        <v>206</v>
      </c>
      <c r="B73" s="17" t="s">
        <v>8</v>
      </c>
      <c r="C73" s="52"/>
      <c r="D73" s="18"/>
      <c r="F73" s="1"/>
      <c r="G73" s="1"/>
    </row>
    <row r="74" spans="1:7" ht="30" hidden="1" outlineLevel="2" x14ac:dyDescent="0.2">
      <c r="A74" s="49" t="s">
        <v>211</v>
      </c>
      <c r="B74" s="17" t="s">
        <v>8</v>
      </c>
      <c r="C74" s="52"/>
      <c r="D74" s="18"/>
      <c r="F74" s="1"/>
      <c r="G74" s="1"/>
    </row>
    <row r="75" spans="1:7" ht="15" hidden="1" outlineLevel="2" x14ac:dyDescent="0.2">
      <c r="A75" s="49" t="s">
        <v>282</v>
      </c>
      <c r="B75" s="17" t="s">
        <v>8</v>
      </c>
      <c r="C75" s="52"/>
      <c r="D75" s="18"/>
      <c r="F75" s="1"/>
      <c r="G75" s="1"/>
    </row>
    <row r="76" spans="1:7" ht="27" customHeight="1" collapsed="1" x14ac:dyDescent="0.25">
      <c r="A76" s="62" t="s">
        <v>319</v>
      </c>
      <c r="B76" s="38"/>
      <c r="C76" s="39"/>
      <c r="F76" s="1"/>
      <c r="G76" s="1"/>
    </row>
    <row r="77" spans="1:7" ht="18.75" customHeight="1" x14ac:dyDescent="0.2">
      <c r="A77" s="50" t="s">
        <v>283</v>
      </c>
      <c r="B77" s="53" t="s">
        <v>8</v>
      </c>
      <c r="C77" s="51"/>
      <c r="D77" s="18"/>
      <c r="F77" s="1"/>
      <c r="G77" s="1"/>
    </row>
    <row r="78" spans="1:7" ht="15" hidden="1" outlineLevel="2" x14ac:dyDescent="0.2">
      <c r="A78" s="49" t="s">
        <v>223</v>
      </c>
      <c r="B78" s="17" t="s">
        <v>8</v>
      </c>
      <c r="C78" s="52"/>
      <c r="D78" s="18"/>
      <c r="F78" s="1"/>
      <c r="G78" s="1"/>
    </row>
    <row r="79" spans="1:7" ht="15" hidden="1" outlineLevel="2" x14ac:dyDescent="0.2">
      <c r="A79" s="49" t="s">
        <v>284</v>
      </c>
      <c r="B79" s="17" t="s">
        <v>8</v>
      </c>
      <c r="C79" s="52"/>
      <c r="D79" s="18"/>
      <c r="F79" s="1"/>
      <c r="G79" s="1"/>
    </row>
    <row r="80" spans="1:7" ht="30" hidden="1" outlineLevel="2" x14ac:dyDescent="0.2">
      <c r="A80" s="49" t="s">
        <v>285</v>
      </c>
      <c r="B80" s="17" t="s">
        <v>8</v>
      </c>
      <c r="C80" s="52" t="s">
        <v>621</v>
      </c>
      <c r="D80" s="18"/>
      <c r="F80" s="1"/>
      <c r="G80" s="1"/>
    </row>
    <row r="81" spans="1:10" ht="15" hidden="1" outlineLevel="2" x14ac:dyDescent="0.2">
      <c r="A81" s="49" t="s">
        <v>230</v>
      </c>
      <c r="B81" s="17" t="s">
        <v>8</v>
      </c>
      <c r="C81" s="52"/>
      <c r="D81" s="18"/>
      <c r="F81" s="1"/>
      <c r="G81" s="1"/>
    </row>
    <row r="82" spans="1:10" ht="30" hidden="1" outlineLevel="2" x14ac:dyDescent="0.2">
      <c r="A82" s="49" t="s">
        <v>231</v>
      </c>
      <c r="B82" s="17" t="s">
        <v>11</v>
      </c>
      <c r="C82" s="52" t="s">
        <v>622</v>
      </c>
      <c r="D82" s="18"/>
      <c r="F82" s="1"/>
      <c r="G82" s="1"/>
    </row>
    <row r="83" spans="1:10" ht="15" hidden="1" outlineLevel="2" x14ac:dyDescent="0.25">
      <c r="A83" s="49" t="s">
        <v>232</v>
      </c>
      <c r="B83" s="17" t="s">
        <v>11</v>
      </c>
      <c r="C83" s="70"/>
      <c r="D83" s="18"/>
      <c r="F83" s="1"/>
      <c r="G83" s="1"/>
    </row>
    <row r="84" spans="1:10" ht="15" hidden="1" outlineLevel="2" x14ac:dyDescent="0.2">
      <c r="A84" s="49" t="s">
        <v>233</v>
      </c>
      <c r="B84" s="17" t="s">
        <v>8</v>
      </c>
      <c r="C84" s="52"/>
      <c r="D84" s="18"/>
      <c r="F84" s="1"/>
      <c r="G84" s="1"/>
    </row>
    <row r="85" spans="1:10" ht="15.75" collapsed="1" x14ac:dyDescent="0.2">
      <c r="A85" s="50" t="s">
        <v>235</v>
      </c>
      <c r="B85" s="53" t="s">
        <v>11</v>
      </c>
      <c r="C85" s="51"/>
      <c r="D85" s="18"/>
      <c r="F85" s="1"/>
      <c r="G85" s="1"/>
    </row>
    <row r="86" spans="1:10" ht="15" hidden="1" outlineLevel="2" x14ac:dyDescent="0.2">
      <c r="A86" s="49" t="s">
        <v>240</v>
      </c>
      <c r="B86" s="17" t="s">
        <v>8</v>
      </c>
      <c r="C86" s="52"/>
      <c r="D86" s="18"/>
      <c r="F86" s="1"/>
      <c r="G86" s="1"/>
      <c r="H86" s="18"/>
      <c r="I86" s="18"/>
      <c r="J86" s="18"/>
    </row>
    <row r="87" spans="1:10" ht="30" hidden="1" outlineLevel="2" x14ac:dyDescent="0.2">
      <c r="A87" s="49" t="s">
        <v>241</v>
      </c>
      <c r="B87" s="17" t="s">
        <v>13</v>
      </c>
      <c r="C87" s="52" t="s">
        <v>390</v>
      </c>
      <c r="D87" s="18"/>
      <c r="F87" s="1"/>
      <c r="G87" s="1"/>
      <c r="H87" s="18"/>
      <c r="I87" s="18"/>
      <c r="J87" s="18"/>
    </row>
    <row r="88" spans="1:10" ht="15" hidden="1" outlineLevel="2" x14ac:dyDescent="0.2">
      <c r="A88" s="49" t="s">
        <v>242</v>
      </c>
      <c r="B88" s="17" t="s">
        <v>13</v>
      </c>
      <c r="C88" s="52" t="s">
        <v>470</v>
      </c>
      <c r="D88" s="18"/>
      <c r="F88" s="1"/>
      <c r="G88" s="1"/>
      <c r="H88" s="18"/>
      <c r="I88" s="18"/>
      <c r="J88" s="18"/>
    </row>
    <row r="89" spans="1:10" ht="15" hidden="1" outlineLevel="2" x14ac:dyDescent="0.25">
      <c r="A89" s="49" t="s">
        <v>243</v>
      </c>
      <c r="B89" s="17" t="s">
        <v>13</v>
      </c>
      <c r="C89" s="70" t="s">
        <v>324</v>
      </c>
      <c r="D89" s="18"/>
      <c r="F89" s="1"/>
      <c r="G89" s="1"/>
      <c r="H89" s="18"/>
      <c r="I89" s="18"/>
      <c r="J89" s="18"/>
    </row>
    <row r="90" spans="1:10" ht="15" hidden="1" outlineLevel="2" x14ac:dyDescent="0.2">
      <c r="A90" s="49" t="s">
        <v>244</v>
      </c>
      <c r="B90" s="17" t="s">
        <v>8</v>
      </c>
      <c r="C90" s="52"/>
      <c r="D90" s="18"/>
      <c r="F90" s="1"/>
      <c r="G90" s="1"/>
      <c r="H90" s="18"/>
      <c r="I90" s="18"/>
      <c r="J90" s="18"/>
    </row>
    <row r="91" spans="1:10" ht="12.75" customHeight="1" collapsed="1" x14ac:dyDescent="0.2">
      <c r="D91" s="18"/>
      <c r="F91" s="1"/>
      <c r="G91" s="1"/>
    </row>
    <row r="92" spans="1:10" ht="12.75" customHeight="1" x14ac:dyDescent="0.2">
      <c r="D92" s="18"/>
      <c r="F92" s="1"/>
      <c r="G92" s="1"/>
    </row>
    <row r="93" spans="1:10" ht="12.75" customHeight="1" x14ac:dyDescent="0.2">
      <c r="D93" s="18"/>
      <c r="F93" s="1"/>
      <c r="G93" s="1"/>
    </row>
    <row r="94" spans="1:10" ht="12.75" customHeight="1" x14ac:dyDescent="0.2">
      <c r="D94" s="18"/>
      <c r="F94" s="1"/>
      <c r="G94" s="1"/>
    </row>
    <row r="95" spans="1:10" ht="12.75" customHeight="1" x14ac:dyDescent="0.2">
      <c r="D95" s="18"/>
      <c r="F95" s="1"/>
      <c r="G95" s="1"/>
    </row>
  </sheetData>
  <sheetProtection formatColumns="0" formatRows="0" insertHyperlinks="0"/>
  <dataConsolidate/>
  <conditionalFormatting sqref="B21:B24 B43:B67 B69:B75">
    <cfRule type="containsText" dxfId="1152" priority="89" operator="containsText" text="TG0">
      <formula>NOT(ISERROR(SEARCH("TG0",B21)))</formula>
    </cfRule>
    <cfRule type="containsText" dxfId="1151" priority="88" operator="containsText" text="TG1">
      <formula>NOT(ISERROR(SEARCH("TG1",B21)))</formula>
    </cfRule>
    <cfRule type="containsText" dxfId="1150" priority="87" operator="containsText" text="TG2">
      <formula>NOT(ISERROR(SEARCH("TG2",B21)))</formula>
    </cfRule>
    <cfRule type="containsText" dxfId="1149" priority="86" operator="containsText" text="TG3">
      <formula>NOT(ISERROR(SEARCH("TG3",B21)))</formula>
    </cfRule>
  </conditionalFormatting>
  <conditionalFormatting sqref="B22 B24">
    <cfRule type="containsText" dxfId="1148" priority="85" operator="containsText" text="Ja">
      <formula>NOT(ISERROR(SEARCH("Ja",B22)))</formula>
    </cfRule>
  </conditionalFormatting>
  <conditionalFormatting sqref="B22">
    <cfRule type="containsText" dxfId="1147" priority="84" operator="containsText" text="ja">
      <formula>NOT(ISERROR(SEARCH("ja",B22)))</formula>
    </cfRule>
  </conditionalFormatting>
  <conditionalFormatting sqref="B28">
    <cfRule type="cellIs" dxfId="1146" priority="94" operator="lessThan">
      <formula>0.79</formula>
    </cfRule>
    <cfRule type="cellIs" dxfId="1145" priority="96" operator="greaterThan">
      <formula>0.79</formula>
    </cfRule>
    <cfRule type="cellIs" dxfId="1144" priority="95" operator="greaterThan">
      <formula>0.9</formula>
    </cfRule>
  </conditionalFormatting>
  <conditionalFormatting sqref="B29">
    <cfRule type="containsText" dxfId="1143" priority="39" operator="containsText" text="God">
      <formula>NOT(ISERROR(SEARCH("God",B29)))</formula>
    </cfRule>
    <cfRule type="containsText" dxfId="1142" priority="36" operator="containsText" text="For lite">
      <formula>NOT(ISERROR(SEARCH("For lite",B29)))</formula>
    </cfRule>
    <cfRule type="containsText" dxfId="1141" priority="37" operator="containsText" text="Mangelfull">
      <formula>NOT(ISERROR(SEARCH("Mangelfull",B29)))</formula>
    </cfRule>
    <cfRule type="containsText" dxfId="1140" priority="38" operator="containsText" text="Tilstrekkelig">
      <formula>NOT(ISERROR(SEARCH("Tilstrekkelig",B29)))</formula>
    </cfRule>
  </conditionalFormatting>
  <conditionalFormatting sqref="B33:B41 B77:B90">
    <cfRule type="containsText" dxfId="1139" priority="92" operator="containsText" text="EG1">
      <formula>NOT(ISERROR(SEARCH("EG1",B33)))</formula>
    </cfRule>
    <cfRule type="containsText" dxfId="1138" priority="91" operator="containsText" text="EG2">
      <formula>NOT(ISERROR(SEARCH("EG2",B33)))</formula>
    </cfRule>
    <cfRule type="containsText" dxfId="1137" priority="93" operator="containsText" text="EG0">
      <formula>NOT(ISERROR(SEARCH("EG0",B33)))</formula>
    </cfRule>
  </conditionalFormatting>
  <conditionalFormatting sqref="B77:B90 B33:B41">
    <cfRule type="containsText" dxfId="1136" priority="90" operator="containsText" text="EG3">
      <formula>NOT(ISERROR(SEARCH("EG3",B33)))</formula>
    </cfRule>
  </conditionalFormatting>
  <conditionalFormatting sqref="B77:B90">
    <cfRule type="containsText" dxfId="1135" priority="2" operator="containsText" text="TG2">
      <formula>NOT(ISERROR(SEARCH("TG2",B77)))</formula>
    </cfRule>
    <cfRule type="containsText" dxfId="1134" priority="3" operator="containsText" text="TG1">
      <formula>NOT(ISERROR(SEARCH("TG1",B77)))</formula>
    </cfRule>
    <cfRule type="containsText" dxfId="1133" priority="4" operator="containsText" text="TG0">
      <formula>NOT(ISERROR(SEARCH("TG0",B77)))</formula>
    </cfRule>
    <cfRule type="containsText" dxfId="1132" priority="1" operator="containsText" text="TG3">
      <formula>NOT(ISERROR(SEARCH("TG3",B77)))</formula>
    </cfRule>
  </conditionalFormatting>
  <conditionalFormatting sqref="L2">
    <cfRule type="containsText" dxfId="1131" priority="79" operator="containsText" text="TG0">
      <formula>NOT(ISERROR(SEARCH("TG0",L2)))</formula>
    </cfRule>
    <cfRule type="containsText" dxfId="1130" priority="75" operator="containsText" text="TG3">
      <formula>NOT(ISERROR(SEARCH("TG3",L2)))</formula>
    </cfRule>
    <cfRule type="containsText" dxfId="1129" priority="76" operator="containsText" text="TG2">
      <formula>NOT(ISERROR(SEARCH("TG2",L2)))</formula>
    </cfRule>
    <cfRule type="containsText" dxfId="1128" priority="77" operator="containsText" text="TG1">
      <formula>NOT(ISERROR(SEARCH("TG1",L2)))</formula>
    </cfRule>
    <cfRule type="containsText" dxfId="1127" priority="78" operator="containsText" text="TG0">
      <formula>NOT(ISERROR(SEARCH("TG0",L2)))</formula>
    </cfRule>
    <cfRule type="containsText" dxfId="1126" priority="73" operator="containsText" text="ja">
      <formula>NOT(ISERROR(SEARCH("ja",L2)))</formula>
    </cfRule>
    <cfRule type="containsText" dxfId="1125" priority="74" operator="containsText" text="Ja">
      <formula>NOT(ISERROR(SEARCH("Ja",L2)))</formula>
    </cfRule>
  </conditionalFormatting>
  <conditionalFormatting sqref="M2 O2:P2">
    <cfRule type="containsText" dxfId="1124" priority="98" operator="containsText" text="EG2">
      <formula>NOT(ISERROR(SEARCH("EG2",M2)))</formula>
    </cfRule>
    <cfRule type="containsText" dxfId="1123" priority="99" operator="containsText" text="EG1">
      <formula>NOT(ISERROR(SEARCH("EG1",M2)))</formula>
    </cfRule>
    <cfRule type="containsText" dxfId="1122" priority="100" operator="containsText" text="EG0">
      <formula>NOT(ISERROR(SEARCH("EG0",M2)))</formula>
    </cfRule>
    <cfRule type="containsText" dxfId="1121" priority="97" operator="containsText" text="EG3">
      <formula>NOT(ISERROR(SEARCH("EG3",M2)))</formula>
    </cfRule>
  </conditionalFormatting>
  <conditionalFormatting sqref="N2">
    <cfRule type="containsText" dxfId="1120" priority="69" operator="containsText" text="TG2">
      <formula>NOT(ISERROR(SEARCH("TG2",N2)))</formula>
    </cfRule>
    <cfRule type="containsText" dxfId="1119" priority="70" operator="containsText" text="TG1">
      <formula>NOT(ISERROR(SEARCH("TG1",N2)))</formula>
    </cfRule>
    <cfRule type="containsText" dxfId="1118" priority="71" operator="containsText" text="TG0">
      <formula>NOT(ISERROR(SEARCH("TG0",N2)))</formula>
    </cfRule>
    <cfRule type="containsText" dxfId="1117" priority="72" operator="containsText" text="TG0">
      <formula>NOT(ISERROR(SEARCH("TG0",N2)))</formula>
    </cfRule>
    <cfRule type="containsText" dxfId="1116" priority="68" operator="containsText" text="TG3">
      <formula>NOT(ISERROR(SEARCH("TG3",N2)))</formula>
    </cfRule>
    <cfRule type="containsText" dxfId="1115" priority="67" operator="containsText" text="Ja">
      <formula>NOT(ISERROR(SEARCH("Ja",N2)))</formula>
    </cfRule>
  </conditionalFormatting>
  <conditionalFormatting sqref="Q2">
    <cfRule type="cellIs" dxfId="1114" priority="59" operator="lessThan">
      <formula>0.79</formula>
    </cfRule>
    <cfRule type="cellIs" dxfId="1113" priority="61" operator="greaterThan">
      <formula>0.79</formula>
    </cfRule>
    <cfRule type="cellIs" dxfId="1112" priority="60" operator="greaterThan">
      <formula>0.9</formula>
    </cfRule>
  </conditionalFormatting>
  <conditionalFormatting sqref="R2">
    <cfRule type="containsText" dxfId="1111" priority="58" operator="containsText" text="God">
      <formula>NOT(ISERROR(SEARCH("God",R2)))</formula>
    </cfRule>
    <cfRule type="containsText" dxfId="1110" priority="57" operator="containsText" text="Tilstrekkelig">
      <formula>NOT(ISERROR(SEARCH("Tilstrekkelig",R2)))</formula>
    </cfRule>
    <cfRule type="containsText" dxfId="1109" priority="56" operator="containsText" text="Mangelfull">
      <formula>NOT(ISERROR(SEARCH("Mangelfull",R2)))</formula>
    </cfRule>
    <cfRule type="containsText" dxfId="1108" priority="55" operator="containsText" text="For lite">
      <formula>NOT(ISERROR(SEARCH("For lite",R2)))</formula>
    </cfRule>
  </conditionalFormatting>
  <conditionalFormatting sqref="U2:AC2">
    <cfRule type="containsText" dxfId="1107" priority="50" operator="containsText" text="EG3">
      <formula>NOT(ISERROR(SEARCH("EG3",U2)))</formula>
    </cfRule>
    <cfRule type="containsText" dxfId="1106" priority="53" operator="containsText" text="EG0">
      <formula>NOT(ISERROR(SEARCH("EG0",U2)))</formula>
    </cfRule>
    <cfRule type="containsText" dxfId="1105" priority="52" operator="containsText" text="EG1">
      <formula>NOT(ISERROR(SEARCH("EG1",U2)))</formula>
    </cfRule>
    <cfRule type="containsText" dxfId="1104" priority="51" operator="containsText" text="EG2">
      <formula>NOT(ISERROR(SEARCH("EG2",U2)))</formula>
    </cfRule>
  </conditionalFormatting>
  <conditionalFormatting sqref="AD2:CB2">
    <cfRule type="containsText" dxfId="1103" priority="6" operator="containsText" text="TG2">
      <formula>NOT(ISERROR(SEARCH("TG2",AD2)))</formula>
    </cfRule>
    <cfRule type="containsText" dxfId="1102" priority="7" operator="containsText" text="TG1">
      <formula>NOT(ISERROR(SEARCH("TG1",AD2)))</formula>
    </cfRule>
    <cfRule type="containsText" dxfId="1101" priority="8" operator="containsText" text="TG0">
      <formula>NOT(ISERROR(SEARCH("TG0",AD2)))</formula>
    </cfRule>
    <cfRule type="containsText" dxfId="1100" priority="5" operator="containsText" text="TG3">
      <formula>NOT(ISERROR(SEARCH("TG3",AD2)))</formula>
    </cfRule>
  </conditionalFormatting>
  <conditionalFormatting sqref="BX2:CB2">
    <cfRule type="containsText" dxfId="1099" priority="21" operator="containsText" text="ja">
      <formula>NOT(ISERROR(SEARCH("ja",BX2)))</formula>
    </cfRule>
    <cfRule type="containsText" dxfId="1098" priority="22" operator="containsText" text="Ja">
      <formula>NOT(ISERROR(SEARCH("Ja",BX2)))</formula>
    </cfRule>
  </conditionalFormatting>
  <hyperlinks>
    <hyperlink ref="C14" r:id="rId1" xr:uid="{2AC97F8E-6C74-4444-AF54-A904594453B4}"/>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35" operator="containsText" id="{74229F3E-740A-4C22-82BE-95D8C10E8F3B}">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54" operator="containsText" id="{F4A15369-CB09-4873-859B-24C350D9C8B2}">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DBD655F0-C2FD-4156-B0D9-BE92FB4AF5A5}">
          <x14:formula1>
            <xm:f>Evalueringsmatrise_grunnlag!$A$9:$A$13</xm:f>
          </x14:formula1>
          <xm:sqref>B33:B41</xm:sqref>
        </x14:dataValidation>
        <x14:dataValidation type="list" allowBlank="1" showInputMessage="1" showErrorMessage="1" xr:uid="{78E508E3-1FB5-46C4-A1BA-79308B48FBFE}">
          <x14:formula1>
            <xm:f>Evalueringsmatrise_grunnlag!$A$27:$A$28</xm:f>
          </x14:formula1>
          <xm:sqref>B24 B68 B76</xm:sqref>
        </x14:dataValidation>
        <x14:dataValidation type="list" allowBlank="1" showInputMessage="1" showErrorMessage="1" xr:uid="{2ABE74E8-C726-4AFD-9C5F-1A57237D60B5}">
          <x14:formula1>
            <xm:f>Evalueringsmatrise_grunnlag!$A$2:$A$6</xm:f>
          </x14:formula1>
          <xm:sqref>B43:B67 B69:B75 B77:B90</xm:sqref>
        </x14:dataValidation>
        <x14:dataValidation type="list" allowBlank="1" showInputMessage="1" showErrorMessage="1" xr:uid="{753779F8-3733-4382-BF88-4CCC2D847EE7}">
          <x14:formula1>
            <xm:f>Evalueringsmatrise_grunnlag!$A$21:$A$24</xm:f>
          </x14:formula1>
          <xm:sqref>B29</xm:sqref>
        </x14:dataValidation>
        <x14:dataValidation type="list" allowBlank="1" showInputMessage="1" showErrorMessage="1" xr:uid="{6B4A1BCD-BE4E-4FDE-8A93-2BF5BC1EE4D4}">
          <x14:formula1>
            <xm:f>Evalueringsmatrise_grunnlag!$E$13:$E$17</xm:f>
          </x14:formula1>
          <xm:sqref>B22</xm:sqref>
        </x14:dataValidation>
        <x14:dataValidation type="list" allowBlank="1" showInputMessage="1" showErrorMessage="1" xr:uid="{D2B72B66-5920-4CDF-A91B-B11B3148BD41}">
          <x14:formula1>
            <xm:f>Evalueringsmatrise_grunnlag!$E$2:$E$4</xm:f>
          </x14:formula1>
          <xm:sqref>B31</xm:sqref>
        </x14:dataValidation>
        <x14:dataValidation type="list" allowBlank="1" showInputMessage="1" showErrorMessage="1" xr:uid="{6E22F9B6-0941-4DA7-A1F6-538EEBC9F4D2}">
          <x14:formula1>
            <xm:f>Evalueringsmatrise_grunnlag!$E$7:$E$10</xm:f>
          </x14:formula1>
          <xm:sqref>B23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4245-7380-4501-A475-4B09C4D996DD}">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11" width="8" style="1" customWidth="1"/>
    <col min="12" max="12" width="6.7109375" style="1" customWidth="1"/>
    <col min="13"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101" t="s">
        <v>295</v>
      </c>
      <c r="BY1" s="23" t="s">
        <v>296</v>
      </c>
      <c r="BZ1" s="23" t="s">
        <v>297</v>
      </c>
      <c r="CA1" s="23" t="s">
        <v>298</v>
      </c>
      <c r="CB1" s="23" t="s">
        <v>299</v>
      </c>
      <c r="CC1" s="98" t="s">
        <v>300</v>
      </c>
    </row>
    <row r="2" spans="1:81" s="27" customFormat="1" ht="15" hidden="1" outlineLevel="2" x14ac:dyDescent="0.25">
      <c r="A2" s="31" t="str">
        <f>$A$11</f>
        <v>Presteheia skole</v>
      </c>
      <c r="B2" s="65" t="str">
        <f>$B$12</f>
        <v>1.-7. trinn</v>
      </c>
      <c r="C2" s="22">
        <f>$B$13</f>
        <v>375</v>
      </c>
      <c r="D2" s="22">
        <f>$B$14</f>
        <v>0</v>
      </c>
      <c r="E2" s="22">
        <f>$B$15</f>
        <v>4761</v>
      </c>
      <c r="F2" s="66">
        <f>$B$16</f>
        <v>23593</v>
      </c>
      <c r="G2" s="66">
        <f>$B$17</f>
        <v>15500</v>
      </c>
      <c r="H2" s="66">
        <f>$B$18</f>
        <v>13000</v>
      </c>
      <c r="I2" s="66">
        <f>$B$19</f>
        <v>2500</v>
      </c>
      <c r="J2" s="66">
        <f>$B$20</f>
        <v>1999</v>
      </c>
      <c r="K2" s="22" t="str">
        <f>$B$21</f>
        <v>Nei</v>
      </c>
      <c r="L2" s="32" t="str">
        <f>$B$22</f>
        <v>Nei</v>
      </c>
      <c r="M2" s="32" t="str">
        <f>$B$23</f>
        <v>B</v>
      </c>
      <c r="N2" s="32" t="str">
        <f>$B$24</f>
        <v>Nei</v>
      </c>
      <c r="O2" s="33">
        <f>$B$26</f>
        <v>397.8</v>
      </c>
      <c r="P2" s="32">
        <f>$B$27</f>
        <v>442</v>
      </c>
      <c r="Q2" s="21">
        <f>$B$28</f>
        <v>0.84841628959276016</v>
      </c>
      <c r="R2" s="61" t="str">
        <f>$B$29</f>
        <v>God</v>
      </c>
      <c r="S2" s="22">
        <f>$B$30</f>
        <v>41.333333333333336</v>
      </c>
      <c r="T2" s="32" t="str">
        <f>$B$31</f>
        <v>↓</v>
      </c>
      <c r="U2" s="17" t="str">
        <f>$B$33</f>
        <v>EG0</v>
      </c>
      <c r="V2" s="17" t="str">
        <f>$B$34</f>
        <v>EG1</v>
      </c>
      <c r="W2" s="17" t="str">
        <f>$B$35</f>
        <v>EG0</v>
      </c>
      <c r="X2" s="17" t="str">
        <f>$B$36</f>
        <v>EG0</v>
      </c>
      <c r="Y2" s="17" t="str">
        <f>$B$37</f>
        <v>EG0</v>
      </c>
      <c r="Z2" s="17" t="str">
        <f>$B$38</f>
        <v>EG0</v>
      </c>
      <c r="AA2" s="17" t="str">
        <f>$B$39</f>
        <v>EG0</v>
      </c>
      <c r="AB2" s="17" t="str">
        <f>$B$40</f>
        <v>EG1</v>
      </c>
      <c r="AC2" s="17" t="str">
        <f>$B$41</f>
        <v>EG1</v>
      </c>
      <c r="AD2" s="17" t="str">
        <f>$B$43</f>
        <v>TG2</v>
      </c>
      <c r="AE2" s="17" t="str">
        <f>$B$44</f>
        <v>TG2</v>
      </c>
      <c r="AF2" s="17" t="str">
        <f>$B$45</f>
        <v>TG2</v>
      </c>
      <c r="AG2" s="17" t="str">
        <f>$B$46</f>
        <v>TG1</v>
      </c>
      <c r="AH2" s="17" t="str">
        <f>$B$47</f>
        <v>TG1</v>
      </c>
      <c r="AI2" s="17" t="str">
        <f>$B$48</f>
        <v>TG1</v>
      </c>
      <c r="AJ2" s="17" t="str">
        <f>$B$49</f>
        <v>TG1</v>
      </c>
      <c r="AK2" s="17" t="str">
        <f>$B$50</f>
        <v>TG2</v>
      </c>
      <c r="AL2" s="17" t="str">
        <f>$B$51</f>
        <v>TG3</v>
      </c>
      <c r="AM2" s="17" t="str">
        <f>$B$52</f>
        <v>TG2</v>
      </c>
      <c r="AN2" s="17" t="str">
        <f>$B$53</f>
        <v>TG1</v>
      </c>
      <c r="AO2" s="17" t="str">
        <f>$B$54</f>
        <v>TG2</v>
      </c>
      <c r="AP2" s="17" t="str">
        <f>$B$55</f>
        <v>TG1</v>
      </c>
      <c r="AQ2" s="17" t="str">
        <f>$B$56</f>
        <v>TG2</v>
      </c>
      <c r="AR2" s="17" t="str">
        <f>$B$57</f>
        <v>TG2</v>
      </c>
      <c r="AS2" s="17" t="str">
        <f>$B$58</f>
        <v>TG2</v>
      </c>
      <c r="AT2" s="17" t="str">
        <f>$B$59</f>
        <v>TG2</v>
      </c>
      <c r="AU2" s="17" t="str">
        <f>$B$60</f>
        <v>TG1</v>
      </c>
      <c r="AV2" s="17" t="str">
        <f>$B$61</f>
        <v>TG2</v>
      </c>
      <c r="AW2" s="17" t="str">
        <f>$B$62</f>
        <v>TG2</v>
      </c>
      <c r="AX2" s="17" t="str">
        <f>$B$63</f>
        <v>TG1</v>
      </c>
      <c r="AY2" s="17" t="str">
        <f>$B$64</f>
        <v>TG2</v>
      </c>
      <c r="AZ2" s="17" t="str">
        <f>$B$65</f>
        <v>TG3</v>
      </c>
      <c r="BA2" s="17" t="str">
        <f>$B$66</f>
        <v>TG1</v>
      </c>
      <c r="BB2" s="17" t="str">
        <f>$B$67</f>
        <v>TG1</v>
      </c>
      <c r="BC2" s="17" t="str">
        <f>$B$69</f>
        <v>TG2</v>
      </c>
      <c r="BD2" s="17" t="str">
        <f>$B$70</f>
        <v>TG1</v>
      </c>
      <c r="BE2" s="17" t="str">
        <f>$B$71</f>
        <v>TG2</v>
      </c>
      <c r="BF2" s="17" t="str">
        <f>$B$72</f>
        <v>TG2</v>
      </c>
      <c r="BG2" s="17" t="str">
        <f>$B$73</f>
        <v>TG1</v>
      </c>
      <c r="BH2" s="17" t="str">
        <f>$B$74</f>
        <v>TG1</v>
      </c>
      <c r="BI2" s="17" t="str">
        <f>$B$75</f>
        <v>TG2</v>
      </c>
      <c r="BJ2" s="17" t="str">
        <f>$B$77</f>
        <v>TG3</v>
      </c>
      <c r="BK2" s="17" t="str">
        <f>$B$78</f>
        <v>TG3</v>
      </c>
      <c r="BL2" s="17" t="str">
        <f>$B$79</f>
        <v>TG3</v>
      </c>
      <c r="BM2" s="17" t="str">
        <f>$B$80</f>
        <v>TG3</v>
      </c>
      <c r="BN2" s="17" t="str">
        <f>$B$81</f>
        <v>TG3</v>
      </c>
      <c r="BO2" s="17" t="str">
        <f>$B$82</f>
        <v>TG3</v>
      </c>
      <c r="BP2" s="17" t="str">
        <f>$B$83</f>
        <v>TG3</v>
      </c>
      <c r="BQ2" s="17" t="str">
        <f>$B$84</f>
        <v>TG3</v>
      </c>
      <c r="BR2" s="17" t="str">
        <f>$B$85</f>
        <v>TG3</v>
      </c>
      <c r="BS2" s="17" t="str">
        <f>$B$86</f>
        <v>TG2</v>
      </c>
      <c r="BT2" s="17" t="str">
        <f>$B$87</f>
        <v>TG3</v>
      </c>
      <c r="BU2" s="17" t="str">
        <f>$B$88</f>
        <v>TG2</v>
      </c>
      <c r="BV2" s="17" t="str">
        <f>$B$89</f>
        <v>TG3</v>
      </c>
      <c r="BW2" s="17" t="str">
        <f>$B$90</f>
        <v>TG3</v>
      </c>
      <c r="BX2" s="17" t="e">
        <f>#REF!</f>
        <v>#REF!</v>
      </c>
      <c r="BY2" s="17" t="e">
        <f>#REF!</f>
        <v>#REF!</v>
      </c>
      <c r="BZ2" s="17" t="e">
        <f>#REF!</f>
        <v>#REF!</v>
      </c>
      <c r="CA2" s="17" t="e">
        <f>#REF!</f>
        <v>#REF!</v>
      </c>
      <c r="CB2" s="17" t="e">
        <f>#REF!</f>
        <v>#REF!</v>
      </c>
      <c r="CC2" s="97">
        <f>E48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623</v>
      </c>
      <c r="B11" s="9" t="s">
        <v>303</v>
      </c>
      <c r="C11" s="9" t="s">
        <v>304</v>
      </c>
      <c r="AW11" s="1"/>
      <c r="AX11" s="1"/>
    </row>
    <row r="12" spans="1:81" ht="15.75" x14ac:dyDescent="0.25">
      <c r="A12" s="51" t="s">
        <v>247</v>
      </c>
      <c r="B12" s="34" t="s">
        <v>332</v>
      </c>
      <c r="C12" s="51"/>
      <c r="D12" s="18"/>
      <c r="E12" s="10"/>
      <c r="F12" s="10"/>
      <c r="G12" s="10"/>
      <c r="H12" s="10"/>
      <c r="I12" s="10"/>
      <c r="J12" s="10"/>
      <c r="K12" s="10"/>
      <c r="L12" s="10"/>
      <c r="M12" s="10"/>
      <c r="N12" s="10"/>
      <c r="O12" s="10"/>
      <c r="P12" s="10"/>
      <c r="Q12" s="10"/>
      <c r="R12" s="10"/>
      <c r="S12" s="10"/>
      <c r="T12" s="10"/>
      <c r="U12" s="10"/>
      <c r="V12" s="10"/>
      <c r="W12" s="10"/>
      <c r="X12" s="10"/>
      <c r="Y12" s="10"/>
      <c r="Z12" s="10"/>
      <c r="AA12" s="10"/>
      <c r="BD12" s="10"/>
      <c r="BE12" s="10"/>
    </row>
    <row r="13" spans="1:81" ht="15.75" x14ac:dyDescent="0.25">
      <c r="A13" s="51" t="s">
        <v>248</v>
      </c>
      <c r="B13" s="19">
        <v>375</v>
      </c>
      <c r="C13" s="51"/>
      <c r="D13" s="18"/>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81" ht="15.75" x14ac:dyDescent="0.25">
      <c r="A14" s="51" t="s">
        <v>249</v>
      </c>
      <c r="B14" s="28"/>
      <c r="C14" s="71" t="s">
        <v>410</v>
      </c>
      <c r="D14" s="18"/>
      <c r="E14" s="10"/>
      <c r="F14" s="10"/>
      <c r="G14" s="10"/>
      <c r="H14" s="10"/>
      <c r="I14" s="10"/>
      <c r="J14" s="10"/>
      <c r="K14" s="10"/>
      <c r="L14" s="10"/>
      <c r="M14" s="10"/>
      <c r="N14" s="10"/>
      <c r="O14" s="10"/>
      <c r="R14" s="10"/>
    </row>
    <row r="15" spans="1:81" ht="15" x14ac:dyDescent="0.2">
      <c r="A15" s="51" t="s">
        <v>250</v>
      </c>
      <c r="B15" s="17">
        <v>4761</v>
      </c>
      <c r="C15" s="51"/>
      <c r="D15" s="18"/>
      <c r="F15" s="1"/>
      <c r="G15" s="1"/>
    </row>
    <row r="16" spans="1:81" ht="15" x14ac:dyDescent="0.2">
      <c r="A16" s="51" t="s">
        <v>251</v>
      </c>
      <c r="B16" s="17">
        <v>23593</v>
      </c>
      <c r="C16" s="51" t="s">
        <v>624</v>
      </c>
      <c r="D16" s="18"/>
      <c r="F16" s="1"/>
      <c r="G16" s="1"/>
    </row>
    <row r="17" spans="1:18" ht="15" x14ac:dyDescent="0.2">
      <c r="A17" s="51" t="s">
        <v>252</v>
      </c>
      <c r="B17" s="63">
        <f>$B$18+$B$19</f>
        <v>15500</v>
      </c>
      <c r="C17" s="51"/>
      <c r="D17" s="18"/>
      <c r="F17" s="1"/>
      <c r="G17" s="1"/>
    </row>
    <row r="18" spans="1:18" ht="15" hidden="1" outlineLevel="2" x14ac:dyDescent="0.2">
      <c r="A18" s="49" t="s">
        <v>253</v>
      </c>
      <c r="B18" s="17">
        <v>13000</v>
      </c>
      <c r="C18" s="52"/>
      <c r="D18" s="18"/>
      <c r="F18" s="1"/>
      <c r="G18" s="1"/>
    </row>
    <row r="19" spans="1:18" ht="15" hidden="1" outlineLevel="2" x14ac:dyDescent="0.2">
      <c r="A19" s="49" t="s">
        <v>254</v>
      </c>
      <c r="B19" s="17">
        <v>2500</v>
      </c>
      <c r="C19" s="52" t="s">
        <v>393</v>
      </c>
      <c r="D19" s="18"/>
      <c r="F19" s="1"/>
      <c r="G19" s="1"/>
    </row>
    <row r="20" spans="1:18" ht="15" collapsed="1" x14ac:dyDescent="0.2">
      <c r="A20" s="51" t="s">
        <v>255</v>
      </c>
      <c r="B20" s="17">
        <v>1999</v>
      </c>
      <c r="C20" s="51" t="s">
        <v>308</v>
      </c>
      <c r="D20" s="18"/>
      <c r="F20" s="1"/>
      <c r="G20" s="1"/>
    </row>
    <row r="21" spans="1:18" ht="15" x14ac:dyDescent="0.2">
      <c r="A21" s="51" t="s">
        <v>256</v>
      </c>
      <c r="B21" s="17" t="s">
        <v>30</v>
      </c>
      <c r="C21" s="51"/>
      <c r="D21" s="18"/>
      <c r="F21" s="1"/>
      <c r="G21" s="1"/>
    </row>
    <row r="22" spans="1:18" ht="15" x14ac:dyDescent="0.2">
      <c r="A22" s="51" t="s">
        <v>257</v>
      </c>
      <c r="B22" s="17" t="s">
        <v>30</v>
      </c>
      <c r="C22" s="51"/>
      <c r="D22" s="18"/>
      <c r="F22" s="1"/>
      <c r="G22" s="1"/>
    </row>
    <row r="23" spans="1:18" ht="32.1" customHeight="1" x14ac:dyDescent="0.2">
      <c r="A23" s="51" t="s">
        <v>258</v>
      </c>
      <c r="B23" s="17" t="s">
        <v>18</v>
      </c>
      <c r="C23" s="51" t="str">
        <f>IF(Presteheia!B23=Evalueringsmatrise_grunnlag!E7,"Vedlikehold og utskifting ved A-bygg er allerede finansiert ifm. vedlikeholdsstrategien og midler er allokert hos Eiendom."," ")</f>
        <v xml:space="preserve"> </v>
      </c>
      <c r="D23" s="18"/>
      <c r="F23" s="1"/>
      <c r="G23" s="1"/>
    </row>
    <row r="24" spans="1:18" ht="15" x14ac:dyDescent="0.2">
      <c r="A24" s="51" t="s">
        <v>259</v>
      </c>
      <c r="B24" s="17" t="s">
        <v>30</v>
      </c>
      <c r="C24" s="51"/>
      <c r="D24" s="18"/>
      <c r="F24" s="1"/>
      <c r="G24" s="1"/>
    </row>
    <row r="25" spans="1:18" ht="27" customHeight="1" x14ac:dyDescent="0.25">
      <c r="A25" s="62" t="s">
        <v>309</v>
      </c>
      <c r="B25" s="38"/>
      <c r="C25" s="39"/>
      <c r="F25" s="1"/>
      <c r="G25" s="1"/>
    </row>
    <row r="26" spans="1:18" ht="30" hidden="1" outlineLevel="2" x14ac:dyDescent="0.25">
      <c r="A26" s="49" t="s">
        <v>310</v>
      </c>
      <c r="B26" s="22">
        <f>B27*0.9</f>
        <v>397.8</v>
      </c>
      <c r="C26" s="52"/>
      <c r="D26" s="18"/>
      <c r="E26" s="10"/>
      <c r="F26" s="10"/>
      <c r="G26" s="10"/>
      <c r="H26" s="10"/>
      <c r="I26" s="10"/>
      <c r="J26" s="10"/>
      <c r="K26" s="10"/>
      <c r="L26" s="10"/>
      <c r="M26" s="10"/>
      <c r="N26" s="10"/>
      <c r="O26" s="10"/>
      <c r="R26" s="10"/>
    </row>
    <row r="27" spans="1:18" ht="30" hidden="1" outlineLevel="2" x14ac:dyDescent="0.25">
      <c r="A27" s="49" t="s">
        <v>311</v>
      </c>
      <c r="B27" s="19">
        <v>442</v>
      </c>
      <c r="C27" s="52"/>
      <c r="D27" s="18"/>
      <c r="E27" s="10"/>
      <c r="F27" s="10"/>
      <c r="G27" s="10"/>
      <c r="H27" s="10"/>
      <c r="I27" s="10"/>
      <c r="J27" s="10"/>
      <c r="K27" s="10"/>
      <c r="L27" s="10"/>
      <c r="M27" s="10"/>
      <c r="N27" s="10"/>
      <c r="O27" s="10"/>
      <c r="R27" s="10"/>
    </row>
    <row r="28" spans="1:18" ht="15" collapsed="1" x14ac:dyDescent="0.25">
      <c r="A28" s="50" t="s">
        <v>290</v>
      </c>
      <c r="B28" s="21">
        <f>B13/B27</f>
        <v>0.84841628959276016</v>
      </c>
      <c r="C28" s="51"/>
      <c r="D28" s="18"/>
      <c r="F28" s="1"/>
      <c r="G28" s="1"/>
    </row>
    <row r="29" spans="1:18" ht="15" x14ac:dyDescent="0.2">
      <c r="A29" s="50" t="s">
        <v>263</v>
      </c>
      <c r="B29" s="67" t="s">
        <v>39</v>
      </c>
      <c r="C29" s="51"/>
      <c r="D29" s="18"/>
      <c r="F29" s="1"/>
      <c r="G29" s="1"/>
    </row>
    <row r="30" spans="1:18" ht="30" hidden="1" outlineLevel="2" x14ac:dyDescent="0.25">
      <c r="A30" s="49" t="s">
        <v>264</v>
      </c>
      <c r="B30" s="22">
        <f>$B$17/$B$13</f>
        <v>41.333333333333336</v>
      </c>
      <c r="C30" s="52"/>
      <c r="D30" s="18"/>
      <c r="E30" s="10"/>
      <c r="F30" s="10"/>
      <c r="G30" s="10"/>
      <c r="H30" s="10"/>
      <c r="I30" s="10"/>
      <c r="J30" s="10"/>
      <c r="K30" s="10"/>
      <c r="L30" s="10"/>
      <c r="M30" s="10"/>
      <c r="N30" s="10"/>
      <c r="O30" s="10"/>
      <c r="R30" s="10"/>
    </row>
    <row r="31" spans="1:18" ht="15" collapsed="1" x14ac:dyDescent="0.2">
      <c r="A31" s="50" t="s">
        <v>291</v>
      </c>
      <c r="B31" s="30" t="s">
        <v>10</v>
      </c>
      <c r="C31" s="51" t="s">
        <v>312</v>
      </c>
      <c r="D31" s="18"/>
      <c r="F31" s="1"/>
      <c r="G31" s="1"/>
    </row>
    <row r="32" spans="1:18" ht="27" customHeight="1" x14ac:dyDescent="0.25">
      <c r="A32" s="62" t="s">
        <v>313</v>
      </c>
      <c r="B32" s="38" t="s">
        <v>313</v>
      </c>
      <c r="C32" s="39" t="s">
        <v>313</v>
      </c>
      <c r="F32" s="1"/>
      <c r="G32" s="1"/>
    </row>
    <row r="33" spans="1:7" ht="15.75" hidden="1" outlineLevel="1" x14ac:dyDescent="0.2">
      <c r="A33" s="50" t="s">
        <v>51</v>
      </c>
      <c r="B33" s="53" t="s">
        <v>20</v>
      </c>
      <c r="C33" s="51"/>
      <c r="D33" s="18"/>
      <c r="F33" s="1"/>
      <c r="G33" s="1"/>
    </row>
    <row r="34" spans="1:7" ht="15" hidden="1" outlineLevel="2" x14ac:dyDescent="0.2">
      <c r="A34" s="49" t="s">
        <v>56</v>
      </c>
      <c r="B34" s="17" t="s">
        <v>23</v>
      </c>
      <c r="C34" s="52"/>
      <c r="D34" s="18"/>
      <c r="F34" s="1"/>
      <c r="G34" s="1"/>
    </row>
    <row r="35" spans="1:7" ht="30" hidden="1" outlineLevel="2" x14ac:dyDescent="0.2">
      <c r="A35" s="49" t="s">
        <v>268</v>
      </c>
      <c r="B35" s="17" t="s">
        <v>20</v>
      </c>
      <c r="C35" s="52"/>
      <c r="D35" s="18"/>
      <c r="F35" s="1"/>
      <c r="G35" s="1"/>
    </row>
    <row r="36" spans="1:7" ht="29.45" hidden="1" customHeight="1" outlineLevel="2" x14ac:dyDescent="0.2">
      <c r="A36" s="49" t="s">
        <v>269</v>
      </c>
      <c r="B36" s="17" t="s">
        <v>20</v>
      </c>
      <c r="C36" s="52"/>
      <c r="D36" s="18"/>
      <c r="F36" s="1"/>
      <c r="G36" s="1"/>
    </row>
    <row r="37" spans="1:7" ht="15.75" hidden="1" outlineLevel="1" x14ac:dyDescent="0.2">
      <c r="A37" s="50" t="s">
        <v>71</v>
      </c>
      <c r="B37" s="53" t="s">
        <v>20</v>
      </c>
      <c r="C37" s="51"/>
      <c r="D37" s="18"/>
      <c r="F37" s="1"/>
      <c r="G37" s="1"/>
    </row>
    <row r="38" spans="1:7" ht="27.95" hidden="1" customHeight="1" outlineLevel="2" x14ac:dyDescent="0.2">
      <c r="A38" s="49" t="s">
        <v>74</v>
      </c>
      <c r="B38" s="17" t="s">
        <v>20</v>
      </c>
      <c r="C38" s="52"/>
      <c r="D38" s="18"/>
      <c r="F38" s="1"/>
      <c r="G38" s="1"/>
    </row>
    <row r="39" spans="1:7" ht="15" hidden="1" outlineLevel="2" x14ac:dyDescent="0.2">
      <c r="A39" s="49" t="s">
        <v>79</v>
      </c>
      <c r="B39" s="17" t="s">
        <v>20</v>
      </c>
      <c r="C39" s="52"/>
      <c r="D39" s="18"/>
      <c r="F39" s="1"/>
      <c r="G39" s="1"/>
    </row>
    <row r="40" spans="1:7" ht="15.75" hidden="1" outlineLevel="1" x14ac:dyDescent="0.2">
      <c r="A40" s="50" t="s">
        <v>84</v>
      </c>
      <c r="B40" s="53" t="s">
        <v>23</v>
      </c>
      <c r="C40" s="51"/>
      <c r="D40" s="18"/>
      <c r="F40" s="1"/>
      <c r="G40" s="1"/>
    </row>
    <row r="41" spans="1:7" ht="18.75" collapsed="1" x14ac:dyDescent="0.2">
      <c r="A41" s="50" t="s">
        <v>272</v>
      </c>
      <c r="B41" s="54" t="s">
        <v>23</v>
      </c>
      <c r="C41" s="51"/>
      <c r="D41" s="18"/>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11</v>
      </c>
      <c r="C44" s="52"/>
      <c r="F44" s="1"/>
      <c r="G44" s="1"/>
    </row>
    <row r="45" spans="1:7" ht="15" hidden="1" outlineLevel="2" x14ac:dyDescent="0.2">
      <c r="A45" s="49" t="s">
        <v>105</v>
      </c>
      <c r="B45" s="17" t="s">
        <v>11</v>
      </c>
      <c r="C45" s="52"/>
      <c r="F45" s="1"/>
      <c r="G45" s="1"/>
    </row>
    <row r="46" spans="1:7" ht="15" hidden="1" outlineLevel="2" x14ac:dyDescent="0.2">
      <c r="A46" s="49" t="s">
        <v>110</v>
      </c>
      <c r="B46" s="17" t="s">
        <v>8</v>
      </c>
      <c r="C46" s="52"/>
      <c r="F46" s="1"/>
      <c r="G46" s="1"/>
    </row>
    <row r="47" spans="1:7" ht="15" hidden="1" outlineLevel="2" x14ac:dyDescent="0.2">
      <c r="A47" s="49" t="s">
        <v>115</v>
      </c>
      <c r="B47" s="17" t="s">
        <v>8</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11</v>
      </c>
      <c r="C50" s="52"/>
      <c r="D50" s="18"/>
      <c r="F50" s="1"/>
      <c r="G50" s="1"/>
    </row>
    <row r="51" spans="1:7" ht="15" hidden="1" outlineLevel="2" x14ac:dyDescent="0.2">
      <c r="A51" s="49" t="s">
        <v>127</v>
      </c>
      <c r="B51" s="17" t="s">
        <v>13</v>
      </c>
      <c r="C51" s="52"/>
      <c r="D51" s="18"/>
      <c r="F51" s="1"/>
      <c r="G51" s="1"/>
    </row>
    <row r="52" spans="1:7" ht="15.75" hidden="1" outlineLevel="1" x14ac:dyDescent="0.2">
      <c r="A52" s="50" t="s">
        <v>273</v>
      </c>
      <c r="B52" s="53" t="s">
        <v>11</v>
      </c>
      <c r="C52" s="51"/>
      <c r="D52" s="18"/>
      <c r="F52" s="1"/>
      <c r="G52" s="1"/>
    </row>
    <row r="53" spans="1:7" ht="15" hidden="1" outlineLevel="2" x14ac:dyDescent="0.2">
      <c r="A53" s="49" t="s">
        <v>132</v>
      </c>
      <c r="B53" s="17" t="s">
        <v>8</v>
      </c>
      <c r="C53" s="52"/>
      <c r="D53" s="18"/>
      <c r="F53" s="1"/>
      <c r="G53" s="1"/>
    </row>
    <row r="54" spans="1:7" ht="15" hidden="1" outlineLevel="2" x14ac:dyDescent="0.2">
      <c r="A54" s="49" t="s">
        <v>137</v>
      </c>
      <c r="B54" s="17" t="s">
        <v>11</v>
      </c>
      <c r="C54" s="52"/>
      <c r="D54" s="18"/>
      <c r="F54" s="1"/>
      <c r="G54" s="1"/>
    </row>
    <row r="55" spans="1:7" ht="15" hidden="1" outlineLevel="2" x14ac:dyDescent="0.2">
      <c r="A55" s="49" t="s">
        <v>142</v>
      </c>
      <c r="B55" s="17" t="s">
        <v>8</v>
      </c>
      <c r="C55" s="52"/>
      <c r="D55" s="18"/>
      <c r="F55" s="1"/>
      <c r="G55" s="1"/>
    </row>
    <row r="56" spans="1:7" ht="15" hidden="1" outlineLevel="2" x14ac:dyDescent="0.2">
      <c r="A56" s="49" t="s">
        <v>274</v>
      </c>
      <c r="B56" s="17" t="s">
        <v>11</v>
      </c>
      <c r="C56" s="52"/>
      <c r="D56" s="18"/>
      <c r="F56" s="1"/>
      <c r="G56" s="1"/>
    </row>
    <row r="57" spans="1:7" ht="15.75" hidden="1" outlineLevel="1" x14ac:dyDescent="0.2">
      <c r="A57" s="50" t="s">
        <v>275</v>
      </c>
      <c r="B57" s="53" t="s">
        <v>11</v>
      </c>
      <c r="C57" s="51"/>
      <c r="D57" s="18"/>
      <c r="F57" s="1"/>
      <c r="G57" s="1"/>
    </row>
    <row r="58" spans="1:7" ht="15" hidden="1" outlineLevel="2" x14ac:dyDescent="0.2">
      <c r="A58" s="49" t="s">
        <v>276</v>
      </c>
      <c r="B58" s="17" t="s">
        <v>11</v>
      </c>
      <c r="C58" s="52"/>
      <c r="D58" s="18"/>
      <c r="F58" s="1"/>
      <c r="G58" s="1"/>
    </row>
    <row r="59" spans="1:7" ht="15" hidden="1" outlineLevel="2" x14ac:dyDescent="0.2">
      <c r="A59" s="49" t="s">
        <v>158</v>
      </c>
      <c r="B59" s="17" t="s">
        <v>11</v>
      </c>
      <c r="C59" s="52"/>
      <c r="D59" s="18"/>
      <c r="F59" s="1"/>
      <c r="G59" s="1"/>
    </row>
    <row r="60" spans="1:7" ht="15" hidden="1" outlineLevel="2" x14ac:dyDescent="0.2">
      <c r="A60" s="49" t="s">
        <v>163</v>
      </c>
      <c r="B60" s="17" t="s">
        <v>8</v>
      </c>
      <c r="C60" s="52"/>
      <c r="D60" s="18"/>
      <c r="F60" s="1"/>
      <c r="G60" s="1"/>
    </row>
    <row r="61" spans="1:7" ht="15" hidden="1" outlineLevel="2" x14ac:dyDescent="0.2">
      <c r="A61" s="49" t="s">
        <v>277</v>
      </c>
      <c r="B61" s="17" t="s">
        <v>11</v>
      </c>
      <c r="C61" s="52"/>
      <c r="D61" s="18"/>
      <c r="F61" s="1"/>
      <c r="G61" s="1"/>
    </row>
    <row r="62" spans="1:7" ht="15" hidden="1" outlineLevel="2" x14ac:dyDescent="0.2">
      <c r="A62" s="49" t="s">
        <v>278</v>
      </c>
      <c r="B62" s="17" t="s">
        <v>11</v>
      </c>
      <c r="C62" s="52"/>
      <c r="D62" s="18"/>
      <c r="F62" s="1"/>
      <c r="G62" s="1"/>
    </row>
    <row r="63" spans="1:7" ht="15" hidden="1" outlineLevel="2" x14ac:dyDescent="0.2">
      <c r="A63" s="49" t="s">
        <v>172</v>
      </c>
      <c r="B63" s="17" t="s">
        <v>8</v>
      </c>
      <c r="C63" s="52"/>
      <c r="D63" s="18"/>
      <c r="F63" s="1"/>
      <c r="G63" s="1"/>
    </row>
    <row r="64" spans="1:7" ht="30" hidden="1" outlineLevel="1" x14ac:dyDescent="0.2">
      <c r="A64" s="50" t="s">
        <v>177</v>
      </c>
      <c r="B64" s="53" t="s">
        <v>11</v>
      </c>
      <c r="C64" s="51"/>
      <c r="D64" s="18"/>
      <c r="F64" s="1"/>
      <c r="G64" s="1"/>
    </row>
    <row r="65" spans="1:7" ht="15" hidden="1" outlineLevel="2" x14ac:dyDescent="0.2">
      <c r="A65" s="49" t="s">
        <v>178</v>
      </c>
      <c r="B65" s="17" t="s">
        <v>13</v>
      </c>
      <c r="C65" s="52" t="s">
        <v>625</v>
      </c>
      <c r="D65" s="18"/>
      <c r="F65" s="1"/>
      <c r="G65" s="1"/>
    </row>
    <row r="66" spans="1:7" ht="15.75" hidden="1" outlineLevel="1" x14ac:dyDescent="0.2">
      <c r="A66" s="50" t="s">
        <v>183</v>
      </c>
      <c r="B66" s="53" t="s">
        <v>8</v>
      </c>
      <c r="C66" s="51"/>
      <c r="D66" s="18"/>
      <c r="F66" s="1"/>
      <c r="G66" s="1"/>
    </row>
    <row r="67" spans="1:7" ht="18.75" collapsed="1" x14ac:dyDescent="0.2">
      <c r="A67" s="50" t="s">
        <v>293</v>
      </c>
      <c r="B67" s="54" t="s">
        <v>8</v>
      </c>
      <c r="C67" s="51"/>
      <c r="D67" s="18"/>
      <c r="F67" s="1"/>
      <c r="G67" s="1"/>
    </row>
    <row r="68" spans="1:7" ht="27" customHeight="1" x14ac:dyDescent="0.25">
      <c r="A68" s="62" t="s">
        <v>189</v>
      </c>
      <c r="B68" s="38"/>
      <c r="C68" s="39"/>
      <c r="F68" s="1"/>
      <c r="G68" s="1"/>
    </row>
    <row r="69" spans="1:7" ht="18.75" customHeight="1" x14ac:dyDescent="0.2">
      <c r="A69" s="50" t="s">
        <v>280</v>
      </c>
      <c r="B69" s="53" t="s">
        <v>11</v>
      </c>
      <c r="C69" s="51"/>
      <c r="D69" s="18"/>
      <c r="F69" s="1"/>
      <c r="G69" s="1"/>
    </row>
    <row r="70" spans="1:7" ht="15" hidden="1" outlineLevel="2" x14ac:dyDescent="0.2">
      <c r="A70" s="49" t="s">
        <v>281</v>
      </c>
      <c r="B70" s="17" t="s">
        <v>8</v>
      </c>
      <c r="C70" s="52"/>
      <c r="D70" s="18"/>
      <c r="F70" s="1"/>
      <c r="G70" s="1"/>
    </row>
    <row r="71" spans="1:7" ht="67.5" hidden="1" customHeight="1" outlineLevel="2" x14ac:dyDescent="0.2">
      <c r="A71" s="49" t="s">
        <v>200</v>
      </c>
      <c r="B71" s="17" t="s">
        <v>11</v>
      </c>
      <c r="C71" s="52"/>
      <c r="D71" s="18"/>
      <c r="F71" s="1"/>
      <c r="G71" s="1"/>
    </row>
    <row r="72" spans="1:7" ht="15.75" collapsed="1" x14ac:dyDescent="0.2">
      <c r="A72" s="50" t="s">
        <v>205</v>
      </c>
      <c r="B72" s="53" t="s">
        <v>11</v>
      </c>
      <c r="C72" s="51"/>
      <c r="D72" s="18"/>
      <c r="F72" s="1"/>
      <c r="G72" s="1"/>
    </row>
    <row r="73" spans="1:7" ht="15" hidden="1" outlineLevel="2" x14ac:dyDescent="0.2">
      <c r="A73" s="49" t="s">
        <v>206</v>
      </c>
      <c r="B73" s="17" t="s">
        <v>8</v>
      </c>
      <c r="C73" s="52"/>
      <c r="D73" s="18"/>
      <c r="F73" s="1"/>
      <c r="G73" s="1"/>
    </row>
    <row r="74" spans="1:7" ht="30" hidden="1" outlineLevel="2" x14ac:dyDescent="0.2">
      <c r="A74" s="49" t="s">
        <v>211</v>
      </c>
      <c r="B74" s="17" t="s">
        <v>8</v>
      </c>
      <c r="C74" s="52"/>
      <c r="D74" s="18"/>
      <c r="F74" s="1"/>
      <c r="G74" s="1"/>
    </row>
    <row r="75" spans="1:7" ht="15" hidden="1" outlineLevel="2" x14ac:dyDescent="0.2">
      <c r="A75" s="49" t="s">
        <v>282</v>
      </c>
      <c r="B75" s="17" t="s">
        <v>11</v>
      </c>
      <c r="C75" s="52"/>
      <c r="D75" s="18"/>
      <c r="F75" s="1"/>
      <c r="G75" s="1"/>
    </row>
    <row r="76" spans="1:7" ht="27" customHeight="1" collapsed="1" x14ac:dyDescent="0.25">
      <c r="A76" s="62" t="s">
        <v>319</v>
      </c>
      <c r="B76" s="38"/>
      <c r="C76" s="39"/>
      <c r="F76" s="1"/>
      <c r="G76" s="1"/>
    </row>
    <row r="77" spans="1:7" ht="30" x14ac:dyDescent="0.2">
      <c r="A77" s="50" t="s">
        <v>283</v>
      </c>
      <c r="B77" s="53" t="s">
        <v>13</v>
      </c>
      <c r="C77" s="94" t="s">
        <v>389</v>
      </c>
      <c r="D77" s="18"/>
      <c r="F77" s="1"/>
      <c r="G77" s="1"/>
    </row>
    <row r="78" spans="1:7" ht="15" hidden="1" outlineLevel="2" x14ac:dyDescent="0.25">
      <c r="A78" s="49" t="s">
        <v>223</v>
      </c>
      <c r="B78" s="17" t="s">
        <v>13</v>
      </c>
      <c r="C78" s="102" t="s">
        <v>626</v>
      </c>
      <c r="D78" s="18"/>
      <c r="F78" s="1"/>
      <c r="G78" s="1"/>
    </row>
    <row r="79" spans="1:7" ht="15" hidden="1" outlineLevel="2" x14ac:dyDescent="0.25">
      <c r="A79" s="49" t="s">
        <v>284</v>
      </c>
      <c r="B79" s="17" t="s">
        <v>13</v>
      </c>
      <c r="C79" s="102" t="s">
        <v>627</v>
      </c>
      <c r="D79" s="18"/>
      <c r="F79" s="1"/>
      <c r="G79" s="1"/>
    </row>
    <row r="80" spans="1:7" ht="30" hidden="1" outlineLevel="2" x14ac:dyDescent="0.25">
      <c r="A80" s="49" t="s">
        <v>285</v>
      </c>
      <c r="B80" s="17" t="s">
        <v>13</v>
      </c>
      <c r="C80" s="102" t="s">
        <v>628</v>
      </c>
      <c r="D80" s="18"/>
      <c r="F80" s="1"/>
      <c r="G80" s="1"/>
    </row>
    <row r="81" spans="1:7" ht="15" hidden="1" outlineLevel="2" x14ac:dyDescent="0.25">
      <c r="A81" s="49" t="s">
        <v>230</v>
      </c>
      <c r="B81" s="17" t="s">
        <v>13</v>
      </c>
      <c r="C81" s="102" t="s">
        <v>628</v>
      </c>
      <c r="D81" s="18"/>
      <c r="F81" s="1"/>
      <c r="G81" s="1"/>
    </row>
    <row r="82" spans="1:7" ht="15" hidden="1" outlineLevel="2" x14ac:dyDescent="0.25">
      <c r="A82" s="49" t="s">
        <v>231</v>
      </c>
      <c r="B82" s="17" t="s">
        <v>13</v>
      </c>
      <c r="C82" s="102" t="s">
        <v>573</v>
      </c>
      <c r="D82" s="18"/>
      <c r="F82" s="1"/>
      <c r="G82" s="1"/>
    </row>
    <row r="83" spans="1:7" ht="30" hidden="1" outlineLevel="2" x14ac:dyDescent="0.25">
      <c r="A83" s="49" t="s">
        <v>232</v>
      </c>
      <c r="B83" s="17" t="s">
        <v>13</v>
      </c>
      <c r="C83" s="102" t="s">
        <v>629</v>
      </c>
      <c r="D83" s="18"/>
      <c r="F83" s="1"/>
      <c r="G83" s="1"/>
    </row>
    <row r="84" spans="1:7" ht="15" hidden="1" outlineLevel="2" x14ac:dyDescent="0.2">
      <c r="A84" s="49" t="s">
        <v>233</v>
      </c>
      <c r="B84" s="17" t="s">
        <v>13</v>
      </c>
      <c r="C84" s="52"/>
      <c r="D84" s="18"/>
      <c r="F84" s="1"/>
      <c r="G84" s="1"/>
    </row>
    <row r="85" spans="1:7" ht="30" collapsed="1" x14ac:dyDescent="0.2">
      <c r="A85" s="50" t="s">
        <v>235</v>
      </c>
      <c r="B85" s="53" t="s">
        <v>13</v>
      </c>
      <c r="C85" s="94" t="s">
        <v>389</v>
      </c>
      <c r="D85" s="18"/>
      <c r="F85" s="1"/>
      <c r="G85" s="1"/>
    </row>
    <row r="86" spans="1:7" ht="15" hidden="1" outlineLevel="2" x14ac:dyDescent="0.2">
      <c r="A86" s="49" t="s">
        <v>240</v>
      </c>
      <c r="B86" s="17" t="s">
        <v>11</v>
      </c>
      <c r="C86" s="90"/>
      <c r="D86" s="18"/>
      <c r="F86" s="1"/>
      <c r="G86" s="1"/>
    </row>
    <row r="87" spans="1:7" ht="30" hidden="1" outlineLevel="2" x14ac:dyDescent="0.2">
      <c r="A87" s="49" t="s">
        <v>241</v>
      </c>
      <c r="B87" s="17" t="s">
        <v>13</v>
      </c>
      <c r="C87" s="52" t="s">
        <v>390</v>
      </c>
      <c r="D87" s="18"/>
      <c r="F87" s="1"/>
      <c r="G87" s="1"/>
    </row>
    <row r="88" spans="1:7" ht="15" hidden="1" outlineLevel="2" x14ac:dyDescent="0.2">
      <c r="A88" s="49" t="s">
        <v>242</v>
      </c>
      <c r="B88" s="17" t="s">
        <v>11</v>
      </c>
      <c r="C88" s="52"/>
      <c r="D88" s="18"/>
      <c r="F88" s="1"/>
      <c r="G88" s="1"/>
    </row>
    <row r="89" spans="1:7" ht="15" hidden="1" outlineLevel="2" x14ac:dyDescent="0.25">
      <c r="A89" s="49" t="s">
        <v>243</v>
      </c>
      <c r="B89" s="17" t="s">
        <v>13</v>
      </c>
      <c r="C89" s="76" t="s">
        <v>324</v>
      </c>
      <c r="D89" s="18"/>
      <c r="F89" s="1"/>
      <c r="G89" s="1"/>
    </row>
    <row r="90" spans="1:7" ht="30" hidden="1" outlineLevel="2" x14ac:dyDescent="0.2">
      <c r="A90" s="49" t="s">
        <v>244</v>
      </c>
      <c r="B90" s="17" t="s">
        <v>13</v>
      </c>
      <c r="C90" s="52" t="s">
        <v>630</v>
      </c>
      <c r="D90" s="18"/>
      <c r="F90" s="1"/>
      <c r="G90" s="1"/>
    </row>
    <row r="91" spans="1:7" ht="12.75" customHeight="1" collapsed="1" x14ac:dyDescent="0.2"/>
  </sheetData>
  <sheetProtection formatColumns="0" formatRows="0" insertHyperlinks="0"/>
  <dataConsolidate/>
  <conditionalFormatting sqref="B21:B24 B43:B67 B69:B75 B77:B90">
    <cfRule type="containsText" dxfId="1095" priority="73" operator="containsText" text="TG0">
      <formula>NOT(ISERROR(SEARCH("TG0",B21)))</formula>
    </cfRule>
    <cfRule type="containsText" dxfId="1094" priority="72" operator="containsText" text="TG1">
      <formula>NOT(ISERROR(SEARCH("TG1",B21)))</formula>
    </cfRule>
    <cfRule type="containsText" dxfId="1093" priority="71" operator="containsText" text="TG2">
      <formula>NOT(ISERROR(SEARCH("TG2",B21)))</formula>
    </cfRule>
    <cfRule type="containsText" dxfId="1092" priority="70" operator="containsText" text="TG3">
      <formula>NOT(ISERROR(SEARCH("TG3",B21)))</formula>
    </cfRule>
  </conditionalFormatting>
  <conditionalFormatting sqref="B22 B24">
    <cfRule type="containsText" dxfId="1091" priority="69" operator="containsText" text="Ja">
      <formula>NOT(ISERROR(SEARCH("Ja",B22)))</formula>
    </cfRule>
  </conditionalFormatting>
  <conditionalFormatting sqref="B22">
    <cfRule type="containsText" dxfId="1090" priority="68" operator="containsText" text="ja">
      <formula>NOT(ISERROR(SEARCH("ja",B22)))</formula>
    </cfRule>
  </conditionalFormatting>
  <conditionalFormatting sqref="B28">
    <cfRule type="cellIs" dxfId="1089" priority="78" operator="lessThan">
      <formula>0.79</formula>
    </cfRule>
    <cfRule type="cellIs" dxfId="1088" priority="79" operator="greaterThan">
      <formula>0.9</formula>
    </cfRule>
    <cfRule type="cellIs" dxfId="1087" priority="80" operator="greaterThan">
      <formula>0.79</formula>
    </cfRule>
  </conditionalFormatting>
  <conditionalFormatting sqref="B29">
    <cfRule type="containsText" dxfId="1086" priority="20" operator="containsText" text="For lite">
      <formula>NOT(ISERROR(SEARCH("For lite",B29)))</formula>
    </cfRule>
    <cfRule type="containsText" dxfId="1085" priority="21" operator="containsText" text="Mangelfull">
      <formula>NOT(ISERROR(SEARCH("Mangelfull",B29)))</formula>
    </cfRule>
    <cfRule type="containsText" dxfId="1084" priority="22" operator="containsText" text="Tilstrekkelig">
      <formula>NOT(ISERROR(SEARCH("Tilstrekkelig",B29)))</formula>
    </cfRule>
    <cfRule type="containsText" dxfId="1083" priority="23" operator="containsText" text="God">
      <formula>NOT(ISERROR(SEARCH("God",B29)))</formula>
    </cfRule>
  </conditionalFormatting>
  <conditionalFormatting sqref="B33:B41 B77:B90">
    <cfRule type="containsText" dxfId="1082" priority="77" operator="containsText" text="EG0">
      <formula>NOT(ISERROR(SEARCH("EG0",B33)))</formula>
    </cfRule>
    <cfRule type="containsText" dxfId="1081" priority="76" operator="containsText" text="EG1">
      <formula>NOT(ISERROR(SEARCH("EG1",B33)))</formula>
    </cfRule>
    <cfRule type="containsText" dxfId="1080" priority="75" operator="containsText" text="EG2">
      <formula>NOT(ISERROR(SEARCH("EG2",B33)))</formula>
    </cfRule>
  </conditionalFormatting>
  <conditionalFormatting sqref="B77:B90 B33:B41">
    <cfRule type="containsText" dxfId="1079" priority="74" operator="containsText" text="EG3">
      <formula>NOT(ISERROR(SEARCH("EG3",B33)))</formula>
    </cfRule>
  </conditionalFormatting>
  <conditionalFormatting sqref="L2">
    <cfRule type="containsText" dxfId="1078" priority="63" operator="containsText" text="TG0">
      <formula>NOT(ISERROR(SEARCH("TG0",L2)))</formula>
    </cfRule>
    <cfRule type="containsText" dxfId="1077" priority="62" operator="containsText" text="TG0">
      <formula>NOT(ISERROR(SEARCH("TG0",L2)))</formula>
    </cfRule>
    <cfRule type="containsText" dxfId="1076" priority="61" operator="containsText" text="TG1">
      <formula>NOT(ISERROR(SEARCH("TG1",L2)))</formula>
    </cfRule>
    <cfRule type="containsText" dxfId="1075" priority="59" operator="containsText" text="TG3">
      <formula>NOT(ISERROR(SEARCH("TG3",L2)))</formula>
    </cfRule>
    <cfRule type="containsText" dxfId="1074" priority="60" operator="containsText" text="TG2">
      <formula>NOT(ISERROR(SEARCH("TG2",L2)))</formula>
    </cfRule>
    <cfRule type="containsText" dxfId="1073" priority="58" operator="containsText" text="Ja">
      <formula>NOT(ISERROR(SEARCH("Ja",L2)))</formula>
    </cfRule>
    <cfRule type="containsText" dxfId="1072" priority="57" operator="containsText" text="ja">
      <formula>NOT(ISERROR(SEARCH("ja",L2)))</formula>
    </cfRule>
  </conditionalFormatting>
  <conditionalFormatting sqref="M2 O2:P2">
    <cfRule type="containsText" dxfId="1071" priority="81" operator="containsText" text="EG3">
      <formula>NOT(ISERROR(SEARCH("EG3",M2)))</formula>
    </cfRule>
    <cfRule type="containsText" dxfId="1070" priority="82" operator="containsText" text="EG2">
      <formula>NOT(ISERROR(SEARCH("EG2",M2)))</formula>
    </cfRule>
    <cfRule type="containsText" dxfId="1069" priority="83" operator="containsText" text="EG1">
      <formula>NOT(ISERROR(SEARCH("EG1",M2)))</formula>
    </cfRule>
    <cfRule type="containsText" dxfId="1068" priority="84" operator="containsText" text="EG0">
      <formula>NOT(ISERROR(SEARCH("EG0",M2)))</formula>
    </cfRule>
  </conditionalFormatting>
  <conditionalFormatting sqref="N2">
    <cfRule type="containsText" dxfId="1067" priority="51" operator="containsText" text="Ja">
      <formula>NOT(ISERROR(SEARCH("Ja",N2)))</formula>
    </cfRule>
    <cfRule type="containsText" dxfId="1066" priority="52" operator="containsText" text="TG3">
      <formula>NOT(ISERROR(SEARCH("TG3",N2)))</formula>
    </cfRule>
    <cfRule type="containsText" dxfId="1065" priority="53" operator="containsText" text="TG2">
      <formula>NOT(ISERROR(SEARCH("TG2",N2)))</formula>
    </cfRule>
    <cfRule type="containsText" dxfId="1064" priority="54" operator="containsText" text="TG1">
      <formula>NOT(ISERROR(SEARCH("TG1",N2)))</formula>
    </cfRule>
    <cfRule type="containsText" dxfId="1063" priority="55" operator="containsText" text="TG0">
      <formula>NOT(ISERROR(SEARCH("TG0",N2)))</formula>
    </cfRule>
    <cfRule type="containsText" dxfId="1062" priority="56" operator="containsText" text="TG0">
      <formula>NOT(ISERROR(SEARCH("TG0",N2)))</formula>
    </cfRule>
  </conditionalFormatting>
  <conditionalFormatting sqref="Q2">
    <cfRule type="cellIs" dxfId="1061" priority="45" operator="greaterThan">
      <formula>0.79</formula>
    </cfRule>
    <cfRule type="cellIs" dxfId="1060" priority="44" operator="greaterThan">
      <formula>0.9</formula>
    </cfRule>
    <cfRule type="cellIs" dxfId="1059" priority="43" operator="lessThan">
      <formula>0.79</formula>
    </cfRule>
  </conditionalFormatting>
  <conditionalFormatting sqref="R2">
    <cfRule type="containsText" dxfId="1058" priority="39" operator="containsText" text="For lite">
      <formula>NOT(ISERROR(SEARCH("For lite",R2)))</formula>
    </cfRule>
    <cfRule type="containsText" dxfId="1057" priority="42" operator="containsText" text="God">
      <formula>NOT(ISERROR(SEARCH("God",R2)))</formula>
    </cfRule>
    <cfRule type="containsText" dxfId="1056" priority="41" operator="containsText" text="Tilstrekkelig">
      <formula>NOT(ISERROR(SEARCH("Tilstrekkelig",R2)))</formula>
    </cfRule>
    <cfRule type="containsText" dxfId="1055" priority="40" operator="containsText" text="Mangelfull">
      <formula>NOT(ISERROR(SEARCH("Mangelfull",R2)))</formula>
    </cfRule>
  </conditionalFormatting>
  <conditionalFormatting sqref="U2:AC2">
    <cfRule type="containsText" dxfId="1054" priority="37" operator="containsText" text="EG0">
      <formula>NOT(ISERROR(SEARCH("EG0",U2)))</formula>
    </cfRule>
    <cfRule type="containsText" dxfId="1053" priority="36" operator="containsText" text="EG1">
      <formula>NOT(ISERROR(SEARCH("EG1",U2)))</formula>
    </cfRule>
    <cfRule type="containsText" dxfId="1052" priority="34" operator="containsText" text="EG3">
      <formula>NOT(ISERROR(SEARCH("EG3",U2)))</formula>
    </cfRule>
    <cfRule type="containsText" dxfId="1051" priority="35" operator="containsText" text="EG2">
      <formula>NOT(ISERROR(SEARCH("EG2",U2)))</formula>
    </cfRule>
  </conditionalFormatting>
  <conditionalFormatting sqref="AD2:CB2">
    <cfRule type="containsText" dxfId="1050" priority="10" operator="containsText" text="TG0">
      <formula>NOT(ISERROR(SEARCH("TG0",AD2)))</formula>
    </cfRule>
    <cfRule type="containsText" dxfId="1049" priority="9" operator="containsText" text="TG1">
      <formula>NOT(ISERROR(SEARCH("TG1",AD2)))</formula>
    </cfRule>
    <cfRule type="containsText" dxfId="1048" priority="8" operator="containsText" text="TG2">
      <formula>NOT(ISERROR(SEARCH("TG2",AD2)))</formula>
    </cfRule>
    <cfRule type="containsText" dxfId="1047" priority="7" operator="containsText" text="TG3">
      <formula>NOT(ISERROR(SEARCH("TG3",AD2)))</formula>
    </cfRule>
  </conditionalFormatting>
  <conditionalFormatting sqref="BX2:CB2">
    <cfRule type="containsText" dxfId="1046" priority="5" operator="containsText" text="ja">
      <formula>NOT(ISERROR(SEARCH("ja",BX2)))</formula>
    </cfRule>
    <cfRule type="containsText" dxfId="1045" priority="6" operator="containsText" text="Ja">
      <formula>NOT(ISERROR(SEARCH("Ja",BX2)))</formula>
    </cfRule>
  </conditionalFormatting>
  <hyperlinks>
    <hyperlink ref="C14" r:id="rId1" xr:uid="{1A8FC464-C40B-4171-AF0A-CB8C47D1D502}"/>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F0C2CF3F-ED8F-4C9B-ABB8-DCDD8C77FAC4}">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BCE02A35-3563-48EB-BE32-61300104F6C8}">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9A16C6C6-D77B-416C-94E1-41F030FA9C89}">
          <x14:formula1>
            <xm:f>Evalueringsmatrise_grunnlag!$A$2:$A$6</xm:f>
          </x14:formula1>
          <xm:sqref>B43:B67 B69:B75 B77:B90</xm:sqref>
        </x14:dataValidation>
        <x14:dataValidation type="list" allowBlank="1" showInputMessage="1" showErrorMessage="1" xr:uid="{3B1B9CA1-F031-40AB-A48F-D4BF0FC4BB4B}">
          <x14:formula1>
            <xm:f>Evalueringsmatrise_grunnlag!$A$27:$A$28</xm:f>
          </x14:formula1>
          <xm:sqref>B24 B68 B76</xm:sqref>
        </x14:dataValidation>
        <x14:dataValidation type="list" allowBlank="1" showInputMessage="1" showErrorMessage="1" xr:uid="{56FD7724-6750-4E37-A803-06E25C647446}">
          <x14:formula1>
            <xm:f>Evalueringsmatrise_grunnlag!$A$9:$A$13</xm:f>
          </x14:formula1>
          <xm:sqref>B33:B41 B77:B90</xm:sqref>
        </x14:dataValidation>
        <x14:dataValidation type="list" allowBlank="1" showInputMessage="1" showErrorMessage="1" xr:uid="{5390D971-71A3-47BA-A38C-8D38F7755A15}">
          <x14:formula1>
            <xm:f>Evalueringsmatrise_grunnlag!$A$21:$A$24</xm:f>
          </x14:formula1>
          <xm:sqref>B29</xm:sqref>
        </x14:dataValidation>
        <x14:dataValidation type="list" allowBlank="1" showInputMessage="1" showErrorMessage="1" xr:uid="{39564BB7-7746-494A-82C7-84B48926A2A4}">
          <x14:formula1>
            <xm:f>Evalueringsmatrise_grunnlag!$E$7:$E$10</xm:f>
          </x14:formula1>
          <xm:sqref>B23</xm:sqref>
        </x14:dataValidation>
        <x14:dataValidation type="list" allowBlank="1" showInputMessage="1" showErrorMessage="1" xr:uid="{836043C4-2AD8-4492-A933-609B36C6E034}">
          <x14:formula1>
            <xm:f>Evalueringsmatrise_grunnlag!$E$2:$E$4</xm:f>
          </x14:formula1>
          <xm:sqref>B31</xm:sqref>
        </x14:dataValidation>
        <x14:dataValidation type="list" allowBlank="1" showInputMessage="1" showErrorMessage="1" xr:uid="{8526EBAB-B21B-4C6D-B423-42B97D23071E}">
          <x14:formula1>
            <xm:f>Evalueringsmatrise_grunnlag!$E$13:$E$17</xm:f>
          </x14:formula1>
          <xm:sqref>B22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25523-8CC2-4B62-A889-3015142BCCA2}">
  <sheetPr>
    <tabColor theme="5" tint="0.79998168889431442"/>
    <pageSetUpPr fitToPage="1"/>
  </sheetPr>
  <dimension ref="A1:CC97"/>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Rosseland skole</v>
      </c>
      <c r="B2" s="65" t="str">
        <f>$B$12</f>
        <v>1.-7. trinn</v>
      </c>
      <c r="C2" s="22">
        <f>$B$13</f>
        <v>105</v>
      </c>
      <c r="D2" s="22">
        <f>$B$14</f>
        <v>0</v>
      </c>
      <c r="E2" s="22">
        <f>$B$15</f>
        <v>2056</v>
      </c>
      <c r="F2" s="66">
        <f>$B$16</f>
        <v>9109</v>
      </c>
      <c r="G2" s="66">
        <f>$B$17</f>
        <v>6700</v>
      </c>
      <c r="H2" s="66">
        <f>$B$18</f>
        <v>6700</v>
      </c>
      <c r="I2" s="66">
        <f>$B$19</f>
        <v>0</v>
      </c>
      <c r="J2" s="66">
        <f>$B$20</f>
        <v>1972</v>
      </c>
      <c r="K2" s="22">
        <f>$B$21</f>
        <v>0</v>
      </c>
      <c r="L2" s="32" t="str">
        <f>$B$22</f>
        <v>TG2</v>
      </c>
      <c r="M2" s="32" t="str">
        <f>$B$23</f>
        <v>B</v>
      </c>
      <c r="N2" s="32" t="str">
        <f>$B$24</f>
        <v xml:space="preserve">Ja </v>
      </c>
      <c r="O2" s="33">
        <f>$B$26</f>
        <v>156.6</v>
      </c>
      <c r="P2" s="32">
        <f>$B$27</f>
        <v>174</v>
      </c>
      <c r="Q2" s="21">
        <f>$B$28</f>
        <v>0.60344827586206895</v>
      </c>
      <c r="R2" s="61" t="str">
        <f>$B$29</f>
        <v>God</v>
      </c>
      <c r="S2" s="22">
        <f>$B$30</f>
        <v>63.80952380952381</v>
      </c>
      <c r="T2" s="32" t="str">
        <f>$B$31</f>
        <v>↓</v>
      </c>
      <c r="U2" s="17" t="str">
        <f>$B$33</f>
        <v>EG1</v>
      </c>
      <c r="V2" s="17" t="str">
        <f>$B$34</f>
        <v>EG0</v>
      </c>
      <c r="W2" s="17" t="str">
        <f>$B$35</f>
        <v>EG2</v>
      </c>
      <c r="X2" s="17" t="str">
        <f>$B$36</f>
        <v>EG1</v>
      </c>
      <c r="Y2" s="17" t="str">
        <f>$B$37</f>
        <v>EG1</v>
      </c>
      <c r="Z2" s="17" t="str">
        <f>$B$38</f>
        <v>EG1</v>
      </c>
      <c r="AA2" s="17" t="str">
        <f>$B$39</f>
        <v>EG1</v>
      </c>
      <c r="AB2" s="17" t="str">
        <f>$B$40</f>
        <v>EG1</v>
      </c>
      <c r="AC2" s="17" t="str">
        <f>$B$41</f>
        <v>EG1</v>
      </c>
      <c r="AD2" s="17" t="str">
        <f>$B$43</f>
        <v>TG2</v>
      </c>
      <c r="AE2" s="17" t="str">
        <f>$B$44</f>
        <v>TG3</v>
      </c>
      <c r="AF2" s="17" t="str">
        <f>$B$45</f>
        <v>TG3</v>
      </c>
      <c r="AG2" s="17" t="str">
        <f>$B$46</f>
        <v>TG1</v>
      </c>
      <c r="AH2" s="17" t="str">
        <f>$B$47</f>
        <v>TG1</v>
      </c>
      <c r="AI2" s="17" t="str">
        <f>$B$48</f>
        <v>TG1</v>
      </c>
      <c r="AJ2" s="17" t="str">
        <f>$B$49</f>
        <v>TG1</v>
      </c>
      <c r="AK2" s="17" t="str">
        <f>$B$50</f>
        <v>TG2</v>
      </c>
      <c r="AL2" s="17" t="str">
        <f>$B$51</f>
        <v>TG2</v>
      </c>
      <c r="AM2" s="17" t="str">
        <f>$B$52</f>
        <v>TG2</v>
      </c>
      <c r="AN2" s="17" t="str">
        <f>$B$53</f>
        <v>TG2</v>
      </c>
      <c r="AO2" s="17" t="str">
        <f>$B$54</f>
        <v>-</v>
      </c>
      <c r="AP2" s="17" t="str">
        <f>$B$55</f>
        <v>-</v>
      </c>
      <c r="AQ2" s="17" t="str">
        <f>$B$56</f>
        <v>TG2</v>
      </c>
      <c r="AR2" s="17" t="str">
        <f>$B$57</f>
        <v>TG2</v>
      </c>
      <c r="AS2" s="17" t="str">
        <f>$B$58</f>
        <v>TG2</v>
      </c>
      <c r="AT2" s="17" t="str">
        <f>$B$59</f>
        <v>TG2</v>
      </c>
      <c r="AU2" s="17" t="str">
        <f>$B$60</f>
        <v>TG1</v>
      </c>
      <c r="AV2" s="17" t="str">
        <f>$B$61</f>
        <v>TG1</v>
      </c>
      <c r="AW2" s="17" t="str">
        <f>$B$62</f>
        <v>TG1</v>
      </c>
      <c r="AX2" s="17" t="str">
        <f>$B$63</f>
        <v>TG2</v>
      </c>
      <c r="AY2" s="17" t="str">
        <f>$B$64</f>
        <v>TG1</v>
      </c>
      <c r="AZ2" s="17" t="str">
        <f>$B$65</f>
        <v>TG1</v>
      </c>
      <c r="BA2" s="17" t="str">
        <f>$B$66</f>
        <v>-</v>
      </c>
      <c r="BB2" s="17" t="str">
        <f>$B$67</f>
        <v>TG2</v>
      </c>
      <c r="BC2" s="17" t="str">
        <f>$B$69</f>
        <v>TG3</v>
      </c>
      <c r="BD2" s="17" t="str">
        <f>$B$70</f>
        <v>TG3</v>
      </c>
      <c r="BE2" s="17" t="str">
        <f>$B$71</f>
        <v>TG3</v>
      </c>
      <c r="BF2" s="17" t="str">
        <f>$B$72</f>
        <v>TG3</v>
      </c>
      <c r="BG2" s="17" t="str">
        <f>$B$73</f>
        <v>TG3</v>
      </c>
      <c r="BH2" s="17" t="str">
        <f>$B$74</f>
        <v>TG3</v>
      </c>
      <c r="BI2" s="17" t="str">
        <f>$B$75</f>
        <v>TG2</v>
      </c>
      <c r="BJ2" s="17" t="str">
        <f>$B$77</f>
        <v>TG2</v>
      </c>
      <c r="BK2" s="17" t="str">
        <f>$B$78</f>
        <v>TG3</v>
      </c>
      <c r="BL2" s="17" t="str">
        <f>$B$79</f>
        <v>TG3</v>
      </c>
      <c r="BM2" s="17" t="str">
        <f>$B$80</f>
        <v>TG3</v>
      </c>
      <c r="BN2" s="17" t="str">
        <f>$B$81</f>
        <v>TG1</v>
      </c>
      <c r="BO2" s="17" t="str">
        <f>$B$82</f>
        <v>TG3</v>
      </c>
      <c r="BP2" s="17" t="str">
        <f>$B$83</f>
        <v>TG1</v>
      </c>
      <c r="BQ2" s="17" t="str">
        <f>$B$84</f>
        <v>TG3</v>
      </c>
      <c r="BR2" s="17" t="str">
        <f>$B$85</f>
        <v>TG3</v>
      </c>
      <c r="BS2" s="17" t="str">
        <f>$B$86</f>
        <v>TG2</v>
      </c>
      <c r="BT2" s="17" t="str">
        <f>$B$87</f>
        <v>TG3</v>
      </c>
      <c r="BU2" s="17" t="str">
        <f>$B$88</f>
        <v>TG1</v>
      </c>
      <c r="BV2" s="17" t="str">
        <f>$B$89</f>
        <v>-</v>
      </c>
      <c r="BW2" s="17" t="str">
        <f>$B$90</f>
        <v>TG3</v>
      </c>
      <c r="BX2" s="17" t="e">
        <f>#REF!</f>
        <v>#REF!</v>
      </c>
      <c r="BY2" s="17" t="e">
        <f>#REF!</f>
        <v>#REF!</v>
      </c>
      <c r="BZ2" s="17" t="e">
        <f>#REF!</f>
        <v>#REF!</v>
      </c>
      <c r="CA2" s="17" t="e">
        <f>#REF!</f>
        <v>#REF!</v>
      </c>
      <c r="CB2" s="17" t="e">
        <f>#REF!</f>
        <v>#REF!</v>
      </c>
      <c r="CC2" s="97">
        <f>E48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631</v>
      </c>
      <c r="B11" s="9" t="s">
        <v>303</v>
      </c>
      <c r="C11" s="9" t="s">
        <v>304</v>
      </c>
      <c r="AW11" s="1"/>
      <c r="AX11" s="1"/>
    </row>
    <row r="12" spans="1:81" ht="15.75" x14ac:dyDescent="0.25">
      <c r="A12" s="51" t="s">
        <v>247</v>
      </c>
      <c r="B12" s="34" t="s">
        <v>332</v>
      </c>
      <c r="C12" s="51"/>
      <c r="D12" s="18"/>
      <c r="E12" s="10"/>
      <c r="F12" s="10"/>
      <c r="G12" s="10"/>
      <c r="H12" s="10"/>
      <c r="I12" s="10"/>
      <c r="J12" s="10"/>
      <c r="K12" s="10"/>
      <c r="L12" s="10"/>
      <c r="M12" s="10"/>
      <c r="N12" s="10"/>
      <c r="O12" s="10"/>
      <c r="P12" s="10"/>
      <c r="Q12" s="10"/>
      <c r="R12" s="10"/>
      <c r="S12" s="10"/>
      <c r="T12" s="10"/>
      <c r="U12" s="10"/>
      <c r="V12" s="10"/>
      <c r="W12" s="10"/>
      <c r="X12" s="10"/>
      <c r="Y12" s="10"/>
      <c r="Z12" s="10"/>
      <c r="AA12" s="10"/>
      <c r="BD12" s="10"/>
      <c r="BE12" s="10"/>
    </row>
    <row r="13" spans="1:81" ht="15.75" x14ac:dyDescent="0.25">
      <c r="A13" s="51" t="s">
        <v>248</v>
      </c>
      <c r="B13" s="19">
        <v>105</v>
      </c>
      <c r="C13" s="51"/>
      <c r="D13" s="18"/>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81" ht="15.75" x14ac:dyDescent="0.25">
      <c r="A14" s="51" t="s">
        <v>249</v>
      </c>
      <c r="B14" s="28"/>
      <c r="C14" s="71" t="s">
        <v>410</v>
      </c>
      <c r="D14" s="18"/>
      <c r="E14" s="10"/>
      <c r="F14" s="10"/>
      <c r="G14" s="10"/>
      <c r="H14" s="10"/>
      <c r="I14" s="10"/>
      <c r="J14" s="10"/>
      <c r="K14" s="10"/>
      <c r="L14" s="10"/>
      <c r="M14" s="10"/>
      <c r="N14" s="10"/>
      <c r="O14" s="10"/>
      <c r="R14" s="10"/>
    </row>
    <row r="15" spans="1:81" ht="15" x14ac:dyDescent="0.2">
      <c r="A15" s="51" t="s">
        <v>250</v>
      </c>
      <c r="B15" s="17">
        <v>2056</v>
      </c>
      <c r="C15" s="51" t="s">
        <v>632</v>
      </c>
      <c r="D15" s="18"/>
      <c r="F15" s="1"/>
      <c r="G15" s="1"/>
    </row>
    <row r="16" spans="1:81" ht="15" x14ac:dyDescent="0.2">
      <c r="A16" s="51" t="s">
        <v>251</v>
      </c>
      <c r="B16" s="17">
        <v>9109</v>
      </c>
      <c r="C16" s="51"/>
      <c r="D16" s="18"/>
      <c r="F16" s="1"/>
      <c r="G16" s="1"/>
    </row>
    <row r="17" spans="1:18" ht="15" x14ac:dyDescent="0.2">
      <c r="A17" s="51" t="s">
        <v>252</v>
      </c>
      <c r="B17" s="63">
        <f>$B$18+$B$19</f>
        <v>6700</v>
      </c>
      <c r="C17" s="51"/>
      <c r="D17" s="18"/>
      <c r="F17" s="1"/>
      <c r="G17" s="1"/>
    </row>
    <row r="18" spans="1:18" ht="15" hidden="1" outlineLevel="2" x14ac:dyDescent="0.2">
      <c r="A18" s="49" t="s">
        <v>253</v>
      </c>
      <c r="B18" s="17">
        <v>6700</v>
      </c>
      <c r="C18" s="52"/>
      <c r="D18" s="18"/>
      <c r="F18" s="1"/>
      <c r="G18" s="1"/>
    </row>
    <row r="19" spans="1:18" ht="15" hidden="1" outlineLevel="2" x14ac:dyDescent="0.2">
      <c r="A19" s="49" t="s">
        <v>254</v>
      </c>
      <c r="B19" s="17">
        <v>0</v>
      </c>
      <c r="C19" s="52"/>
      <c r="D19" s="18"/>
      <c r="F19" s="1"/>
      <c r="G19" s="1"/>
    </row>
    <row r="20" spans="1:18" ht="15" collapsed="1" x14ac:dyDescent="0.2">
      <c r="A20" s="51" t="s">
        <v>255</v>
      </c>
      <c r="B20" s="17">
        <v>1972</v>
      </c>
      <c r="C20" s="51" t="s">
        <v>633</v>
      </c>
      <c r="D20" s="18"/>
      <c r="F20" s="1"/>
      <c r="G20" s="1"/>
    </row>
    <row r="21" spans="1:18" ht="15" x14ac:dyDescent="0.2">
      <c r="A21" s="51" t="s">
        <v>256</v>
      </c>
      <c r="B21" s="17"/>
      <c r="C21" s="51" t="s">
        <v>634</v>
      </c>
      <c r="D21" s="18"/>
      <c r="F21" s="1"/>
      <c r="G21" s="1"/>
    </row>
    <row r="22" spans="1:18" ht="15" x14ac:dyDescent="0.2">
      <c r="A22" s="51" t="s">
        <v>257</v>
      </c>
      <c r="B22" s="17" t="s">
        <v>11</v>
      </c>
      <c r="C22" s="51" t="s">
        <v>635</v>
      </c>
      <c r="D22" s="18"/>
      <c r="F22" s="1"/>
      <c r="G22" s="1"/>
    </row>
    <row r="23" spans="1:18" ht="32.1" customHeight="1" x14ac:dyDescent="0.2">
      <c r="A23" s="51" t="s">
        <v>258</v>
      </c>
      <c r="B23" s="17" t="s">
        <v>18</v>
      </c>
      <c r="C23" s="51" t="str">
        <f>IF(Rosseland!B23=Evalueringsmatrise_grunnlag!E7,"Vedlikehold og utskifting ved A-bygg er allerede finansiert ifm. vedlikeholdsstrategien og midler er allokert hos Eiendom."," ")</f>
        <v xml:space="preserve"> </v>
      </c>
      <c r="D23" s="18"/>
      <c r="F23" s="1"/>
      <c r="G23" s="1"/>
    </row>
    <row r="24" spans="1:18" ht="30" x14ac:dyDescent="0.2">
      <c r="A24" s="51" t="s">
        <v>259</v>
      </c>
      <c r="B24" s="17" t="s">
        <v>46</v>
      </c>
      <c r="C24" s="51" t="s">
        <v>636</v>
      </c>
      <c r="D24" s="18"/>
      <c r="F24" s="1"/>
      <c r="G24" s="1"/>
    </row>
    <row r="25" spans="1:18" ht="27" customHeight="1" x14ac:dyDescent="0.25">
      <c r="A25" s="62" t="s">
        <v>309</v>
      </c>
      <c r="B25" s="38"/>
      <c r="C25" s="39"/>
      <c r="F25" s="1"/>
      <c r="G25" s="1"/>
    </row>
    <row r="26" spans="1:18" ht="30" hidden="1" outlineLevel="2" x14ac:dyDescent="0.25">
      <c r="A26" s="49" t="s">
        <v>310</v>
      </c>
      <c r="B26" s="22">
        <f>B27*0.9</f>
        <v>156.6</v>
      </c>
      <c r="C26" s="52"/>
      <c r="D26" s="18"/>
      <c r="E26" s="10"/>
      <c r="F26" s="10"/>
      <c r="G26" s="10"/>
      <c r="H26" s="10"/>
      <c r="I26" s="10"/>
      <c r="J26" s="10"/>
      <c r="K26" s="10"/>
      <c r="L26" s="10"/>
      <c r="M26" s="10"/>
      <c r="N26" s="10"/>
      <c r="O26" s="10"/>
      <c r="R26" s="10"/>
    </row>
    <row r="27" spans="1:18" ht="30" hidden="1" outlineLevel="2" x14ac:dyDescent="0.25">
      <c r="A27" s="49" t="s">
        <v>311</v>
      </c>
      <c r="B27" s="19">
        <v>174</v>
      </c>
      <c r="C27" s="52"/>
      <c r="D27" s="18"/>
      <c r="E27" s="10"/>
      <c r="F27" s="10"/>
      <c r="G27" s="10"/>
      <c r="H27" s="10"/>
      <c r="I27" s="10"/>
      <c r="J27" s="10"/>
      <c r="K27" s="10"/>
      <c r="L27" s="10"/>
      <c r="M27" s="10"/>
      <c r="N27" s="10"/>
      <c r="O27" s="10"/>
      <c r="R27" s="10"/>
    </row>
    <row r="28" spans="1:18" ht="15" collapsed="1" x14ac:dyDescent="0.25">
      <c r="A28" s="50" t="s">
        <v>290</v>
      </c>
      <c r="B28" s="21">
        <f>B13/B27</f>
        <v>0.60344827586206895</v>
      </c>
      <c r="C28" s="51"/>
      <c r="D28" s="18"/>
      <c r="F28" s="1"/>
      <c r="G28" s="1"/>
    </row>
    <row r="29" spans="1:18" ht="15" x14ac:dyDescent="0.2">
      <c r="A29" s="50" t="s">
        <v>263</v>
      </c>
      <c r="B29" s="67" t="s">
        <v>39</v>
      </c>
      <c r="C29" s="51"/>
      <c r="D29" s="18"/>
      <c r="F29" s="1"/>
      <c r="G29" s="1"/>
    </row>
    <row r="30" spans="1:18" ht="30" hidden="1" outlineLevel="2" x14ac:dyDescent="0.25">
      <c r="A30" s="49" t="s">
        <v>264</v>
      </c>
      <c r="B30" s="22">
        <f>$B$17/$B$13</f>
        <v>63.80952380952381</v>
      </c>
      <c r="C30" s="52"/>
      <c r="D30" s="18"/>
      <c r="E30" s="10"/>
      <c r="F30" s="10"/>
      <c r="G30" s="10"/>
      <c r="H30" s="10"/>
      <c r="I30" s="10"/>
      <c r="J30" s="10"/>
      <c r="K30" s="10"/>
      <c r="L30" s="10"/>
      <c r="M30" s="10"/>
      <c r="N30" s="10"/>
      <c r="O30" s="10"/>
      <c r="R30" s="10"/>
    </row>
    <row r="31" spans="1:18" ht="15" collapsed="1" x14ac:dyDescent="0.2">
      <c r="A31" s="50" t="s">
        <v>291</v>
      </c>
      <c r="B31" s="30" t="s">
        <v>10</v>
      </c>
      <c r="C31" s="51" t="s">
        <v>312</v>
      </c>
      <c r="D31" s="18"/>
      <c r="F31" s="1"/>
      <c r="G31" s="1"/>
    </row>
    <row r="32" spans="1:18" ht="27" customHeight="1" x14ac:dyDescent="0.25">
      <c r="A32" s="62" t="s">
        <v>313</v>
      </c>
      <c r="B32" s="38" t="s">
        <v>313</v>
      </c>
      <c r="C32" s="39" t="s">
        <v>313</v>
      </c>
      <c r="F32" s="1"/>
      <c r="G32" s="1"/>
    </row>
    <row r="33" spans="1:7" ht="15.75" hidden="1" outlineLevel="1" x14ac:dyDescent="0.2">
      <c r="A33" s="50" t="s">
        <v>51</v>
      </c>
      <c r="B33" s="53" t="s">
        <v>23</v>
      </c>
      <c r="C33" s="51"/>
      <c r="D33" s="18"/>
      <c r="F33" s="1"/>
      <c r="G33" s="1"/>
    </row>
    <row r="34" spans="1:7" ht="15" hidden="1" outlineLevel="2" x14ac:dyDescent="0.2">
      <c r="A34" s="49" t="s">
        <v>56</v>
      </c>
      <c r="B34" s="17" t="s">
        <v>20</v>
      </c>
      <c r="C34" s="52"/>
      <c r="D34" s="18"/>
      <c r="F34" s="1"/>
      <c r="G34" s="1"/>
    </row>
    <row r="35" spans="1:7" ht="30" hidden="1" outlineLevel="2" x14ac:dyDescent="0.2">
      <c r="A35" s="49" t="s">
        <v>268</v>
      </c>
      <c r="B35" s="17" t="s">
        <v>25</v>
      </c>
      <c r="C35" s="52" t="s">
        <v>637</v>
      </c>
      <c r="D35" s="18"/>
      <c r="F35" s="1"/>
      <c r="G35" s="1"/>
    </row>
    <row r="36" spans="1:7" ht="29.45" hidden="1" customHeight="1" outlineLevel="2" x14ac:dyDescent="0.2">
      <c r="A36" s="49" t="s">
        <v>269</v>
      </c>
      <c r="B36" s="17" t="s">
        <v>23</v>
      </c>
      <c r="C36" s="52"/>
      <c r="D36" s="18"/>
      <c r="F36" s="1"/>
      <c r="G36" s="1"/>
    </row>
    <row r="37" spans="1:7" ht="15.75" hidden="1" outlineLevel="1" x14ac:dyDescent="0.2">
      <c r="A37" s="50" t="s">
        <v>71</v>
      </c>
      <c r="B37" s="53" t="s">
        <v>23</v>
      </c>
      <c r="C37" s="51"/>
      <c r="D37" s="18"/>
      <c r="F37" s="1"/>
      <c r="G37" s="1"/>
    </row>
    <row r="38" spans="1:7" ht="27.95" hidden="1" customHeight="1" outlineLevel="2" x14ac:dyDescent="0.2">
      <c r="A38" s="49" t="s">
        <v>74</v>
      </c>
      <c r="B38" s="17" t="s">
        <v>23</v>
      </c>
      <c r="C38" s="52"/>
      <c r="D38" s="18"/>
      <c r="F38" s="1"/>
      <c r="G38" s="1"/>
    </row>
    <row r="39" spans="1:7" ht="15" hidden="1" outlineLevel="2" x14ac:dyDescent="0.2">
      <c r="A39" s="49" t="s">
        <v>79</v>
      </c>
      <c r="B39" s="17" t="s">
        <v>23</v>
      </c>
      <c r="C39" s="52"/>
      <c r="D39" s="18"/>
      <c r="F39" s="1"/>
      <c r="G39" s="1"/>
    </row>
    <row r="40" spans="1:7" ht="15.75" hidden="1" outlineLevel="1" x14ac:dyDescent="0.2">
      <c r="A40" s="50" t="s">
        <v>84</v>
      </c>
      <c r="B40" s="53" t="s">
        <v>23</v>
      </c>
      <c r="C40" s="51"/>
      <c r="D40" s="18"/>
      <c r="F40" s="1"/>
      <c r="G40" s="1"/>
    </row>
    <row r="41" spans="1:7" ht="18.75" collapsed="1" x14ac:dyDescent="0.2">
      <c r="A41" s="50" t="s">
        <v>272</v>
      </c>
      <c r="B41" s="54" t="s">
        <v>23</v>
      </c>
      <c r="C41" s="51"/>
      <c r="D41" s="18"/>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13</v>
      </c>
      <c r="C44" s="52" t="s">
        <v>638</v>
      </c>
      <c r="F44" s="1"/>
      <c r="G44" s="1"/>
    </row>
    <row r="45" spans="1:7" ht="15" hidden="1" outlineLevel="2" x14ac:dyDescent="0.2">
      <c r="A45" s="49" t="s">
        <v>105</v>
      </c>
      <c r="B45" s="17" t="s">
        <v>13</v>
      </c>
      <c r="C45" s="52" t="s">
        <v>639</v>
      </c>
      <c r="F45" s="1"/>
      <c r="G45" s="1"/>
    </row>
    <row r="46" spans="1:7" ht="15" hidden="1" outlineLevel="2" x14ac:dyDescent="0.2">
      <c r="A46" s="49" t="s">
        <v>110</v>
      </c>
      <c r="B46" s="17" t="s">
        <v>8</v>
      </c>
      <c r="C46" s="52"/>
      <c r="F46" s="1"/>
      <c r="G46" s="1"/>
    </row>
    <row r="47" spans="1:7" ht="15" hidden="1" outlineLevel="2" x14ac:dyDescent="0.2">
      <c r="A47" s="49" t="s">
        <v>115</v>
      </c>
      <c r="B47" s="17" t="s">
        <v>8</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11</v>
      </c>
      <c r="C50" s="52"/>
      <c r="D50" s="18"/>
      <c r="F50" s="1"/>
      <c r="G50" s="1"/>
    </row>
    <row r="51" spans="1:7" ht="15" hidden="1" outlineLevel="2" x14ac:dyDescent="0.2">
      <c r="A51" s="49" t="s">
        <v>127</v>
      </c>
      <c r="B51" s="17" t="s">
        <v>11</v>
      </c>
      <c r="C51" s="52"/>
      <c r="D51" s="18"/>
      <c r="F51" s="1"/>
      <c r="G51" s="1"/>
    </row>
    <row r="52" spans="1:7" ht="15.75" hidden="1" outlineLevel="1" x14ac:dyDescent="0.2">
      <c r="A52" s="50" t="s">
        <v>273</v>
      </c>
      <c r="B52" s="53" t="s">
        <v>11</v>
      </c>
      <c r="C52" s="51"/>
      <c r="D52" s="18"/>
      <c r="F52" s="1"/>
      <c r="G52" s="1"/>
    </row>
    <row r="53" spans="1:7" ht="15" hidden="1" outlineLevel="2" x14ac:dyDescent="0.2">
      <c r="A53" s="49" t="s">
        <v>132</v>
      </c>
      <c r="B53" s="17" t="s">
        <v>11</v>
      </c>
      <c r="C53" s="52"/>
      <c r="D53" s="18"/>
      <c r="F53" s="1"/>
      <c r="G53" s="1"/>
    </row>
    <row r="54" spans="1:7" ht="15" hidden="1" outlineLevel="2" x14ac:dyDescent="0.2">
      <c r="A54" s="49" t="s">
        <v>137</v>
      </c>
      <c r="B54" s="17" t="s">
        <v>2</v>
      </c>
      <c r="C54" s="52"/>
      <c r="D54" s="18"/>
      <c r="F54" s="1"/>
      <c r="G54" s="1"/>
    </row>
    <row r="55" spans="1:7" ht="15" hidden="1" outlineLevel="2" x14ac:dyDescent="0.2">
      <c r="A55" s="49" t="s">
        <v>142</v>
      </c>
      <c r="B55" s="17" t="s">
        <v>2</v>
      </c>
      <c r="C55" s="52"/>
      <c r="D55" s="18"/>
      <c r="F55" s="1"/>
      <c r="G55" s="1"/>
    </row>
    <row r="56" spans="1:7" ht="15" hidden="1" outlineLevel="2" x14ac:dyDescent="0.2">
      <c r="A56" s="49" t="s">
        <v>274</v>
      </c>
      <c r="B56" s="17" t="s">
        <v>11</v>
      </c>
      <c r="C56" s="52"/>
      <c r="D56" s="18"/>
      <c r="F56" s="1"/>
      <c r="G56" s="1"/>
    </row>
    <row r="57" spans="1:7" ht="15.75" hidden="1" outlineLevel="1" x14ac:dyDescent="0.2">
      <c r="A57" s="50" t="s">
        <v>275</v>
      </c>
      <c r="B57" s="53" t="s">
        <v>11</v>
      </c>
      <c r="C57" s="51"/>
      <c r="D57" s="18"/>
      <c r="F57" s="1"/>
      <c r="G57" s="1"/>
    </row>
    <row r="58" spans="1:7" ht="15" hidden="1" outlineLevel="2" x14ac:dyDescent="0.2">
      <c r="A58" s="49" t="s">
        <v>276</v>
      </c>
      <c r="B58" s="17" t="s">
        <v>11</v>
      </c>
      <c r="C58" s="52"/>
      <c r="D58" s="18"/>
      <c r="F58" s="1"/>
      <c r="G58" s="1"/>
    </row>
    <row r="59" spans="1:7" ht="15" hidden="1" outlineLevel="2" x14ac:dyDescent="0.2">
      <c r="A59" s="49" t="s">
        <v>158</v>
      </c>
      <c r="B59" s="17" t="s">
        <v>11</v>
      </c>
      <c r="C59" s="52"/>
      <c r="D59" s="18"/>
      <c r="F59" s="1"/>
      <c r="G59" s="1"/>
    </row>
    <row r="60" spans="1:7" ht="15" hidden="1" outlineLevel="2" x14ac:dyDescent="0.2">
      <c r="A60" s="49" t="s">
        <v>163</v>
      </c>
      <c r="B60" s="17" t="s">
        <v>8</v>
      </c>
      <c r="C60" s="52"/>
      <c r="D60" s="18"/>
      <c r="F60" s="1"/>
      <c r="G60" s="1"/>
    </row>
    <row r="61" spans="1:7" ht="15" hidden="1" outlineLevel="2" x14ac:dyDescent="0.2">
      <c r="A61" s="49" t="s">
        <v>277</v>
      </c>
      <c r="B61" s="17" t="s">
        <v>8</v>
      </c>
      <c r="C61" s="52"/>
      <c r="D61" s="18"/>
      <c r="F61" s="1"/>
      <c r="G61" s="1"/>
    </row>
    <row r="62" spans="1:7" ht="15" hidden="1" outlineLevel="2" x14ac:dyDescent="0.2">
      <c r="A62" s="49" t="s">
        <v>278</v>
      </c>
      <c r="B62" s="17" t="s">
        <v>8</v>
      </c>
      <c r="C62" s="52"/>
      <c r="D62" s="18"/>
      <c r="F62" s="1"/>
      <c r="G62" s="1"/>
    </row>
    <row r="63" spans="1:7" ht="15" hidden="1" outlineLevel="2" x14ac:dyDescent="0.2">
      <c r="A63" s="49" t="s">
        <v>172</v>
      </c>
      <c r="B63" s="17" t="s">
        <v>11</v>
      </c>
      <c r="C63" s="52"/>
      <c r="D63" s="18"/>
      <c r="F63" s="1"/>
      <c r="G63" s="1"/>
    </row>
    <row r="64" spans="1:7" ht="30" hidden="1" outlineLevel="1" x14ac:dyDescent="0.2">
      <c r="A64" s="50" t="s">
        <v>177</v>
      </c>
      <c r="B64" s="53" t="s">
        <v>8</v>
      </c>
      <c r="C64" s="51"/>
      <c r="D64" s="18"/>
      <c r="F64" s="1"/>
      <c r="G64" s="1"/>
    </row>
    <row r="65" spans="1:7" ht="15" hidden="1" outlineLevel="2" x14ac:dyDescent="0.2">
      <c r="A65" s="49" t="s">
        <v>178</v>
      </c>
      <c r="B65" s="17" t="s">
        <v>8</v>
      </c>
      <c r="C65" s="52"/>
      <c r="D65" s="18"/>
      <c r="F65" s="1"/>
      <c r="G65" s="1"/>
    </row>
    <row r="66" spans="1:7" ht="15.75" hidden="1" outlineLevel="1" x14ac:dyDescent="0.2">
      <c r="A66" s="50" t="s">
        <v>183</v>
      </c>
      <c r="B66" s="53" t="s">
        <v>2</v>
      </c>
      <c r="C66" s="51"/>
      <c r="D66" s="18"/>
      <c r="F66" s="1"/>
      <c r="G66" s="1"/>
    </row>
    <row r="67" spans="1:7" ht="75" collapsed="1" x14ac:dyDescent="0.2">
      <c r="A67" s="50" t="s">
        <v>293</v>
      </c>
      <c r="B67" s="54" t="s">
        <v>11</v>
      </c>
      <c r="C67" s="51" t="s">
        <v>640</v>
      </c>
      <c r="D67" s="18"/>
      <c r="F67" s="1"/>
      <c r="G67" s="1"/>
    </row>
    <row r="68" spans="1:7" ht="27" customHeight="1" x14ac:dyDescent="0.25">
      <c r="A68" s="62" t="s">
        <v>189</v>
      </c>
      <c r="B68" s="38"/>
      <c r="C68" s="39"/>
      <c r="F68" s="1"/>
      <c r="G68" s="1"/>
    </row>
    <row r="69" spans="1:7" ht="45" x14ac:dyDescent="0.2">
      <c r="A69" s="50" t="s">
        <v>280</v>
      </c>
      <c r="B69" s="53" t="s">
        <v>13</v>
      </c>
      <c r="C69" s="51" t="s">
        <v>641</v>
      </c>
      <c r="D69" s="18"/>
      <c r="F69" s="1"/>
      <c r="G69" s="1"/>
    </row>
    <row r="70" spans="1:7" ht="45" hidden="1" outlineLevel="2" x14ac:dyDescent="0.2">
      <c r="A70" s="49" t="s">
        <v>281</v>
      </c>
      <c r="B70" s="17" t="s">
        <v>13</v>
      </c>
      <c r="C70" s="52" t="s">
        <v>642</v>
      </c>
      <c r="D70" s="18"/>
      <c r="F70" s="1"/>
      <c r="G70" s="1"/>
    </row>
    <row r="71" spans="1:7" ht="60" hidden="1" outlineLevel="2" x14ac:dyDescent="0.2">
      <c r="A71" s="49" t="s">
        <v>200</v>
      </c>
      <c r="B71" s="17" t="s">
        <v>13</v>
      </c>
      <c r="C71" s="52" t="s">
        <v>643</v>
      </c>
      <c r="D71" s="18"/>
      <c r="F71" s="1"/>
      <c r="G71" s="1"/>
    </row>
    <row r="72" spans="1:7" ht="32.25" customHeight="1" collapsed="1" x14ac:dyDescent="0.2">
      <c r="A72" s="50" t="s">
        <v>205</v>
      </c>
      <c r="B72" s="53" t="s">
        <v>13</v>
      </c>
      <c r="C72" s="51" t="s">
        <v>644</v>
      </c>
      <c r="D72" s="18"/>
      <c r="F72" s="1"/>
      <c r="G72" s="1"/>
    </row>
    <row r="73" spans="1:7" ht="30" hidden="1" outlineLevel="2" x14ac:dyDescent="0.2">
      <c r="A73" s="49" t="s">
        <v>206</v>
      </c>
      <c r="B73" s="17" t="s">
        <v>13</v>
      </c>
      <c r="C73" s="52" t="s">
        <v>645</v>
      </c>
      <c r="D73" s="18"/>
      <c r="F73" s="1"/>
      <c r="G73" s="1"/>
    </row>
    <row r="74" spans="1:7" ht="30" hidden="1" outlineLevel="2" x14ac:dyDescent="0.2">
      <c r="A74" s="49" t="s">
        <v>211</v>
      </c>
      <c r="B74" s="17" t="s">
        <v>13</v>
      </c>
      <c r="C74" s="52" t="s">
        <v>646</v>
      </c>
      <c r="D74" s="18"/>
      <c r="F74" s="1"/>
      <c r="G74" s="1"/>
    </row>
    <row r="75" spans="1:7" ht="15" hidden="1" outlineLevel="2" x14ac:dyDescent="0.2">
      <c r="A75" s="49" t="s">
        <v>282</v>
      </c>
      <c r="B75" s="17" t="s">
        <v>11</v>
      </c>
      <c r="C75" s="52"/>
      <c r="D75" s="18"/>
      <c r="F75" s="1"/>
      <c r="G75" s="1"/>
    </row>
    <row r="76" spans="1:7" ht="27" customHeight="1" collapsed="1" x14ac:dyDescent="0.25">
      <c r="A76" s="62" t="s">
        <v>319</v>
      </c>
      <c r="B76" s="38"/>
      <c r="C76" s="39"/>
      <c r="F76" s="1"/>
      <c r="G76" s="1"/>
    </row>
    <row r="77" spans="1:7" ht="31.5" customHeight="1" x14ac:dyDescent="0.2">
      <c r="A77" s="50" t="s">
        <v>283</v>
      </c>
      <c r="B77" s="53" t="s">
        <v>11</v>
      </c>
      <c r="C77" s="51" t="s">
        <v>320</v>
      </c>
      <c r="D77" s="18"/>
      <c r="F77" s="1"/>
      <c r="G77" s="1"/>
    </row>
    <row r="78" spans="1:7" ht="15" hidden="1" outlineLevel="2" x14ac:dyDescent="0.2">
      <c r="A78" s="49" t="s">
        <v>223</v>
      </c>
      <c r="B78" s="17" t="s">
        <v>13</v>
      </c>
      <c r="C78" s="52" t="s">
        <v>647</v>
      </c>
      <c r="D78" s="18"/>
      <c r="F78" s="1"/>
      <c r="G78" s="1"/>
    </row>
    <row r="79" spans="1:7" ht="15" hidden="1" outlineLevel="2" x14ac:dyDescent="0.2">
      <c r="A79" s="49" t="s">
        <v>284</v>
      </c>
      <c r="B79" s="17" t="s">
        <v>13</v>
      </c>
      <c r="C79" s="52" t="s">
        <v>648</v>
      </c>
      <c r="D79" s="18"/>
      <c r="F79" s="1"/>
      <c r="G79" s="1"/>
    </row>
    <row r="80" spans="1:7" ht="30" hidden="1" outlineLevel="2" x14ac:dyDescent="0.2">
      <c r="A80" s="49" t="s">
        <v>285</v>
      </c>
      <c r="B80" s="17" t="s">
        <v>13</v>
      </c>
      <c r="C80" s="52" t="s">
        <v>649</v>
      </c>
      <c r="D80" s="18"/>
      <c r="F80" s="1"/>
      <c r="G80" s="1"/>
    </row>
    <row r="81" spans="1:10" ht="15" hidden="1" outlineLevel="2" x14ac:dyDescent="0.2">
      <c r="A81" s="49" t="s">
        <v>230</v>
      </c>
      <c r="B81" s="17" t="s">
        <v>8</v>
      </c>
      <c r="D81" s="18"/>
      <c r="F81" s="1"/>
      <c r="G81" s="1"/>
    </row>
    <row r="82" spans="1:10" ht="15" hidden="1" outlineLevel="2" x14ac:dyDescent="0.2">
      <c r="A82" s="49" t="s">
        <v>231</v>
      </c>
      <c r="B82" s="17" t="s">
        <v>13</v>
      </c>
      <c r="C82" s="52" t="s">
        <v>650</v>
      </c>
      <c r="D82" s="18"/>
      <c r="F82" s="1"/>
      <c r="G82" s="1"/>
    </row>
    <row r="83" spans="1:10" ht="15" hidden="1" outlineLevel="2" x14ac:dyDescent="0.2">
      <c r="A83" s="49" t="s">
        <v>232</v>
      </c>
      <c r="B83" s="17" t="s">
        <v>8</v>
      </c>
      <c r="C83" s="52"/>
      <c r="D83" s="18"/>
      <c r="F83" s="1"/>
      <c r="G83" s="1"/>
    </row>
    <row r="84" spans="1:10" ht="15" hidden="1" outlineLevel="2" x14ac:dyDescent="0.2">
      <c r="A84" s="49" t="s">
        <v>233</v>
      </c>
      <c r="B84" s="17" t="s">
        <v>13</v>
      </c>
      <c r="C84" s="52" t="s">
        <v>651</v>
      </c>
      <c r="D84" s="18"/>
      <c r="F84" s="1"/>
      <c r="G84" s="1"/>
    </row>
    <row r="85" spans="1:10" ht="30" collapsed="1" x14ac:dyDescent="0.2">
      <c r="A85" s="50" t="s">
        <v>235</v>
      </c>
      <c r="B85" s="53" t="s">
        <v>13</v>
      </c>
      <c r="C85" s="94" t="s">
        <v>389</v>
      </c>
      <c r="D85" s="18"/>
      <c r="F85" s="1"/>
      <c r="G85" s="1"/>
    </row>
    <row r="86" spans="1:10" ht="15" hidden="1" outlineLevel="2" x14ac:dyDescent="0.2">
      <c r="A86" s="49" t="s">
        <v>240</v>
      </c>
      <c r="B86" s="17" t="s">
        <v>11</v>
      </c>
      <c r="C86" s="52"/>
      <c r="D86" s="18"/>
      <c r="F86" s="1"/>
      <c r="G86" s="1"/>
      <c r="H86" s="18"/>
      <c r="I86" s="18"/>
      <c r="J86" s="18"/>
    </row>
    <row r="87" spans="1:10" ht="30" hidden="1" outlineLevel="2" x14ac:dyDescent="0.2">
      <c r="A87" s="49" t="s">
        <v>241</v>
      </c>
      <c r="B87" s="17" t="s">
        <v>13</v>
      </c>
      <c r="C87" s="52" t="s">
        <v>652</v>
      </c>
      <c r="D87" s="18"/>
      <c r="F87" s="1"/>
      <c r="G87" s="1"/>
      <c r="H87" s="18"/>
      <c r="I87" s="18"/>
      <c r="J87" s="18"/>
    </row>
    <row r="88" spans="1:10" ht="15" hidden="1" outlineLevel="2" x14ac:dyDescent="0.2">
      <c r="A88" s="49" t="s">
        <v>242</v>
      </c>
      <c r="B88" s="17" t="s">
        <v>8</v>
      </c>
      <c r="C88" s="52"/>
      <c r="D88" s="18"/>
      <c r="F88" s="1"/>
      <c r="G88" s="1"/>
      <c r="H88" s="18"/>
      <c r="I88" s="18"/>
      <c r="J88" s="18"/>
    </row>
    <row r="89" spans="1:10" ht="15" hidden="1" outlineLevel="2" x14ac:dyDescent="0.2">
      <c r="A89" s="49" t="s">
        <v>243</v>
      </c>
      <c r="B89" s="17" t="s">
        <v>2</v>
      </c>
      <c r="C89" s="52" t="s">
        <v>653</v>
      </c>
      <c r="D89" s="18"/>
      <c r="F89" s="1"/>
      <c r="G89" s="1"/>
      <c r="H89" s="18"/>
      <c r="I89" s="18"/>
      <c r="J89" s="18"/>
    </row>
    <row r="90" spans="1:10" ht="30" hidden="1" outlineLevel="2" x14ac:dyDescent="0.2">
      <c r="A90" s="49" t="s">
        <v>244</v>
      </c>
      <c r="B90" s="17" t="s">
        <v>13</v>
      </c>
      <c r="C90" s="52" t="s">
        <v>654</v>
      </c>
      <c r="D90" s="18"/>
      <c r="F90" s="1"/>
      <c r="G90" s="1"/>
      <c r="H90" s="18"/>
      <c r="I90" s="18"/>
      <c r="J90" s="18"/>
    </row>
    <row r="91" spans="1:10" ht="12.75" customHeight="1" collapsed="1" x14ac:dyDescent="0.2">
      <c r="D91" s="18"/>
      <c r="F91" s="1"/>
      <c r="G91" s="1"/>
    </row>
    <row r="92" spans="1:10" ht="12.75" customHeight="1" x14ac:dyDescent="0.2">
      <c r="D92" s="18"/>
      <c r="F92" s="1"/>
      <c r="G92" s="1"/>
    </row>
    <row r="93" spans="1:10" ht="12.75" customHeight="1" x14ac:dyDescent="0.2">
      <c r="D93" s="18"/>
      <c r="F93" s="1"/>
      <c r="G93" s="1"/>
    </row>
    <row r="94" spans="1:10" ht="12.75" customHeight="1" x14ac:dyDescent="0.2">
      <c r="D94" s="18"/>
      <c r="F94" s="1"/>
      <c r="G94" s="1"/>
    </row>
    <row r="95" spans="1:10" ht="12.75" customHeight="1" x14ac:dyDescent="0.2">
      <c r="D95" s="18"/>
      <c r="F95" s="1"/>
      <c r="G95" s="1"/>
    </row>
    <row r="96" spans="1:10" ht="12.75" customHeight="1" x14ac:dyDescent="0.2">
      <c r="D96" s="18"/>
      <c r="F96" s="1"/>
      <c r="G96" s="1"/>
    </row>
    <row r="97" spans="4:7" ht="12.75" customHeight="1" x14ac:dyDescent="0.2">
      <c r="D97" s="18"/>
      <c r="F97" s="1"/>
      <c r="G97" s="1"/>
    </row>
  </sheetData>
  <sheetProtection formatColumns="0" formatRows="0" insertHyperlinks="0"/>
  <dataConsolidate/>
  <conditionalFormatting sqref="B21:B24 B43:B67 B69:B75">
    <cfRule type="containsText" dxfId="1042" priority="89" operator="containsText" text="TG0">
      <formula>NOT(ISERROR(SEARCH("TG0",B21)))</formula>
    </cfRule>
    <cfRule type="containsText" dxfId="1041" priority="88" operator="containsText" text="TG1">
      <formula>NOT(ISERROR(SEARCH("TG1",B21)))</formula>
    </cfRule>
    <cfRule type="containsText" dxfId="1040" priority="87" operator="containsText" text="TG2">
      <formula>NOT(ISERROR(SEARCH("TG2",B21)))</formula>
    </cfRule>
    <cfRule type="containsText" dxfId="1039" priority="86" operator="containsText" text="TG3">
      <formula>NOT(ISERROR(SEARCH("TG3",B21)))</formula>
    </cfRule>
  </conditionalFormatting>
  <conditionalFormatting sqref="B22 B24">
    <cfRule type="containsText" dxfId="1038" priority="85" operator="containsText" text="Ja">
      <formula>NOT(ISERROR(SEARCH("Ja",B22)))</formula>
    </cfRule>
  </conditionalFormatting>
  <conditionalFormatting sqref="B22">
    <cfRule type="containsText" dxfId="1037" priority="84" operator="containsText" text="ja">
      <formula>NOT(ISERROR(SEARCH("ja",B22)))</formula>
    </cfRule>
  </conditionalFormatting>
  <conditionalFormatting sqref="B28">
    <cfRule type="cellIs" dxfId="1036" priority="94" operator="lessThan">
      <formula>0.79</formula>
    </cfRule>
    <cfRule type="cellIs" dxfId="1035" priority="96" operator="greaterThan">
      <formula>0.79</formula>
    </cfRule>
    <cfRule type="cellIs" dxfId="1034" priority="95" operator="greaterThan">
      <formula>0.9</formula>
    </cfRule>
  </conditionalFormatting>
  <conditionalFormatting sqref="B29">
    <cfRule type="containsText" dxfId="1033" priority="39" operator="containsText" text="God">
      <formula>NOT(ISERROR(SEARCH("God",B29)))</formula>
    </cfRule>
    <cfRule type="containsText" dxfId="1032" priority="36" operator="containsText" text="For lite">
      <formula>NOT(ISERROR(SEARCH("For lite",B29)))</formula>
    </cfRule>
    <cfRule type="containsText" dxfId="1031" priority="37" operator="containsText" text="Mangelfull">
      <formula>NOT(ISERROR(SEARCH("Mangelfull",B29)))</formula>
    </cfRule>
    <cfRule type="containsText" dxfId="1030" priority="38" operator="containsText" text="Tilstrekkelig">
      <formula>NOT(ISERROR(SEARCH("Tilstrekkelig",B29)))</formula>
    </cfRule>
  </conditionalFormatting>
  <conditionalFormatting sqref="B33:B41 B77:B90">
    <cfRule type="containsText" dxfId="1029" priority="92" operator="containsText" text="EG1">
      <formula>NOT(ISERROR(SEARCH("EG1",B33)))</formula>
    </cfRule>
    <cfRule type="containsText" dxfId="1028" priority="91" operator="containsText" text="EG2">
      <formula>NOT(ISERROR(SEARCH("EG2",B33)))</formula>
    </cfRule>
    <cfRule type="containsText" dxfId="1027" priority="93" operator="containsText" text="EG0">
      <formula>NOT(ISERROR(SEARCH("EG0",B33)))</formula>
    </cfRule>
  </conditionalFormatting>
  <conditionalFormatting sqref="B77:B90 B33:B41">
    <cfRule type="containsText" dxfId="1026" priority="90" operator="containsText" text="EG3">
      <formula>NOT(ISERROR(SEARCH("EG3",B33)))</formula>
    </cfRule>
  </conditionalFormatting>
  <conditionalFormatting sqref="B77:B90">
    <cfRule type="containsText" dxfId="1025" priority="2" operator="containsText" text="TG2">
      <formula>NOT(ISERROR(SEARCH("TG2",B77)))</formula>
    </cfRule>
    <cfRule type="containsText" dxfId="1024" priority="3" operator="containsText" text="TG1">
      <formula>NOT(ISERROR(SEARCH("TG1",B77)))</formula>
    </cfRule>
    <cfRule type="containsText" dxfId="1023" priority="4" operator="containsText" text="TG0">
      <formula>NOT(ISERROR(SEARCH("TG0",B77)))</formula>
    </cfRule>
    <cfRule type="containsText" dxfId="1022" priority="1" operator="containsText" text="TG3">
      <formula>NOT(ISERROR(SEARCH("TG3",B77)))</formula>
    </cfRule>
  </conditionalFormatting>
  <conditionalFormatting sqref="L2">
    <cfRule type="containsText" dxfId="1021" priority="79" operator="containsText" text="TG0">
      <formula>NOT(ISERROR(SEARCH("TG0",L2)))</formula>
    </cfRule>
    <cfRule type="containsText" dxfId="1020" priority="75" operator="containsText" text="TG3">
      <formula>NOT(ISERROR(SEARCH("TG3",L2)))</formula>
    </cfRule>
    <cfRule type="containsText" dxfId="1019" priority="76" operator="containsText" text="TG2">
      <formula>NOT(ISERROR(SEARCH("TG2",L2)))</formula>
    </cfRule>
    <cfRule type="containsText" dxfId="1018" priority="77" operator="containsText" text="TG1">
      <formula>NOT(ISERROR(SEARCH("TG1",L2)))</formula>
    </cfRule>
    <cfRule type="containsText" dxfId="1017" priority="78" operator="containsText" text="TG0">
      <formula>NOT(ISERROR(SEARCH("TG0",L2)))</formula>
    </cfRule>
    <cfRule type="containsText" dxfId="1016" priority="73" operator="containsText" text="ja">
      <formula>NOT(ISERROR(SEARCH("ja",L2)))</formula>
    </cfRule>
    <cfRule type="containsText" dxfId="1015" priority="74" operator="containsText" text="Ja">
      <formula>NOT(ISERROR(SEARCH("Ja",L2)))</formula>
    </cfRule>
  </conditionalFormatting>
  <conditionalFormatting sqref="M2 O2:P2">
    <cfRule type="containsText" dxfId="1014" priority="98" operator="containsText" text="EG2">
      <formula>NOT(ISERROR(SEARCH("EG2",M2)))</formula>
    </cfRule>
    <cfRule type="containsText" dxfId="1013" priority="99" operator="containsText" text="EG1">
      <formula>NOT(ISERROR(SEARCH("EG1",M2)))</formula>
    </cfRule>
    <cfRule type="containsText" dxfId="1012" priority="100" operator="containsText" text="EG0">
      <formula>NOT(ISERROR(SEARCH("EG0",M2)))</formula>
    </cfRule>
    <cfRule type="containsText" dxfId="1011" priority="97" operator="containsText" text="EG3">
      <formula>NOT(ISERROR(SEARCH("EG3",M2)))</formula>
    </cfRule>
  </conditionalFormatting>
  <conditionalFormatting sqref="N2">
    <cfRule type="containsText" dxfId="1010" priority="69" operator="containsText" text="TG2">
      <formula>NOT(ISERROR(SEARCH("TG2",N2)))</formula>
    </cfRule>
    <cfRule type="containsText" dxfId="1009" priority="70" operator="containsText" text="TG1">
      <formula>NOT(ISERROR(SEARCH("TG1",N2)))</formula>
    </cfRule>
    <cfRule type="containsText" dxfId="1008" priority="71" operator="containsText" text="TG0">
      <formula>NOT(ISERROR(SEARCH("TG0",N2)))</formula>
    </cfRule>
    <cfRule type="containsText" dxfId="1007" priority="72" operator="containsText" text="TG0">
      <formula>NOT(ISERROR(SEARCH("TG0",N2)))</formula>
    </cfRule>
    <cfRule type="containsText" dxfId="1006" priority="68" operator="containsText" text="TG3">
      <formula>NOT(ISERROR(SEARCH("TG3",N2)))</formula>
    </cfRule>
    <cfRule type="containsText" dxfId="1005" priority="67" operator="containsText" text="Ja">
      <formula>NOT(ISERROR(SEARCH("Ja",N2)))</formula>
    </cfRule>
  </conditionalFormatting>
  <conditionalFormatting sqref="Q2">
    <cfRule type="cellIs" dxfId="1004" priority="59" operator="lessThan">
      <formula>0.79</formula>
    </cfRule>
    <cfRule type="cellIs" dxfId="1003" priority="61" operator="greaterThan">
      <formula>0.79</formula>
    </cfRule>
    <cfRule type="cellIs" dxfId="1002" priority="60" operator="greaterThan">
      <formula>0.9</formula>
    </cfRule>
  </conditionalFormatting>
  <conditionalFormatting sqref="R2">
    <cfRule type="containsText" dxfId="1001" priority="58" operator="containsText" text="God">
      <formula>NOT(ISERROR(SEARCH("God",R2)))</formula>
    </cfRule>
    <cfRule type="containsText" dxfId="1000" priority="57" operator="containsText" text="Tilstrekkelig">
      <formula>NOT(ISERROR(SEARCH("Tilstrekkelig",R2)))</formula>
    </cfRule>
    <cfRule type="containsText" dxfId="999" priority="56" operator="containsText" text="Mangelfull">
      <formula>NOT(ISERROR(SEARCH("Mangelfull",R2)))</formula>
    </cfRule>
    <cfRule type="containsText" dxfId="998" priority="55" operator="containsText" text="For lite">
      <formula>NOT(ISERROR(SEARCH("For lite",R2)))</formula>
    </cfRule>
  </conditionalFormatting>
  <conditionalFormatting sqref="U2:AC2">
    <cfRule type="containsText" dxfId="997" priority="50" operator="containsText" text="EG3">
      <formula>NOT(ISERROR(SEARCH("EG3",U2)))</formula>
    </cfRule>
    <cfRule type="containsText" dxfId="996" priority="53" operator="containsText" text="EG0">
      <formula>NOT(ISERROR(SEARCH("EG0",U2)))</formula>
    </cfRule>
    <cfRule type="containsText" dxfId="995" priority="52" operator="containsText" text="EG1">
      <formula>NOT(ISERROR(SEARCH("EG1",U2)))</formula>
    </cfRule>
    <cfRule type="containsText" dxfId="994" priority="51" operator="containsText" text="EG2">
      <formula>NOT(ISERROR(SEARCH("EG2",U2)))</formula>
    </cfRule>
  </conditionalFormatting>
  <conditionalFormatting sqref="AD2:CB2">
    <cfRule type="containsText" dxfId="993" priority="6" operator="containsText" text="TG2">
      <formula>NOT(ISERROR(SEARCH("TG2",AD2)))</formula>
    </cfRule>
    <cfRule type="containsText" dxfId="992" priority="7" operator="containsText" text="TG1">
      <formula>NOT(ISERROR(SEARCH("TG1",AD2)))</formula>
    </cfRule>
    <cfRule type="containsText" dxfId="991" priority="8" operator="containsText" text="TG0">
      <formula>NOT(ISERROR(SEARCH("TG0",AD2)))</formula>
    </cfRule>
    <cfRule type="containsText" dxfId="990" priority="5" operator="containsText" text="TG3">
      <formula>NOT(ISERROR(SEARCH("TG3",AD2)))</formula>
    </cfRule>
  </conditionalFormatting>
  <conditionalFormatting sqref="BX2:CB2">
    <cfRule type="containsText" dxfId="989" priority="21" operator="containsText" text="ja">
      <formula>NOT(ISERROR(SEARCH("ja",BX2)))</formula>
    </cfRule>
    <cfRule type="containsText" dxfId="988" priority="22" operator="containsText" text="Ja">
      <formula>NOT(ISERROR(SEARCH("Ja",BX2)))</formula>
    </cfRule>
  </conditionalFormatting>
  <hyperlinks>
    <hyperlink ref="C14" r:id="rId1" xr:uid="{9DE1D512-8484-4B00-8019-8098761BFC7A}"/>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35" operator="containsText" id="{EB85AA02-487E-4B70-9D3E-8F207D027AB1}">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54" operator="containsText" id="{9329CB31-BDB6-4011-8577-4421919C11AF}">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2D94D352-B465-4B3E-BBE2-1958DF92349F}">
          <x14:formula1>
            <xm:f>Evalueringsmatrise_grunnlag!$A$9:$A$13</xm:f>
          </x14:formula1>
          <xm:sqref>B33:B41</xm:sqref>
        </x14:dataValidation>
        <x14:dataValidation type="list" allowBlank="1" showInputMessage="1" showErrorMessage="1" xr:uid="{BF22501B-D84D-4965-B719-621393119034}">
          <x14:formula1>
            <xm:f>Evalueringsmatrise_grunnlag!$A$27:$A$28</xm:f>
          </x14:formula1>
          <xm:sqref>B24 B68 B76</xm:sqref>
        </x14:dataValidation>
        <x14:dataValidation type="list" allowBlank="1" showInputMessage="1" showErrorMessage="1" xr:uid="{AD34D819-B879-44D9-B33D-084760BF9FBE}">
          <x14:formula1>
            <xm:f>Evalueringsmatrise_grunnlag!$A$2:$A$6</xm:f>
          </x14:formula1>
          <xm:sqref>B43:B67 B69:B75 B77:B90</xm:sqref>
        </x14:dataValidation>
        <x14:dataValidation type="list" allowBlank="1" showInputMessage="1" showErrorMessage="1" xr:uid="{AF94FD03-03A3-4D03-9D42-C31814BC879B}">
          <x14:formula1>
            <xm:f>Evalueringsmatrise_grunnlag!$A$21:$A$24</xm:f>
          </x14:formula1>
          <xm:sqref>B29</xm:sqref>
        </x14:dataValidation>
        <x14:dataValidation type="list" allowBlank="1" showInputMessage="1" showErrorMessage="1" xr:uid="{000815CE-E8F6-456A-B1A4-7105D749C550}">
          <x14:formula1>
            <xm:f>Evalueringsmatrise_grunnlag!$E$13:$E$17</xm:f>
          </x14:formula1>
          <xm:sqref>B22</xm:sqref>
        </x14:dataValidation>
        <x14:dataValidation type="list" allowBlank="1" showInputMessage="1" showErrorMessage="1" xr:uid="{73448D21-77D4-4118-AF76-9A3DAAF97978}">
          <x14:formula1>
            <xm:f>Evalueringsmatrise_grunnlag!$E$2:$E$4</xm:f>
          </x14:formula1>
          <xm:sqref>B31</xm:sqref>
        </x14:dataValidation>
        <x14:dataValidation type="list" allowBlank="1" showInputMessage="1" showErrorMessage="1" xr:uid="{8672A3B6-AB82-4647-A202-DCDF3F4DEB71}">
          <x14:formula1>
            <xm:f>Evalueringsmatrise_grunnlag!$E$7:$E$10</xm:f>
          </x14:formula1>
          <xm:sqref>B23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E7E5-C0B7-4E81-A09E-3186E2A2FA31}">
  <sheetPr>
    <tabColor theme="5" tint="0.79998168889431442"/>
    <pageSetUpPr fitToPage="1"/>
  </sheetPr>
  <dimension ref="A1:CC94"/>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Sjøstrand skole</v>
      </c>
      <c r="B2" s="65" t="str">
        <f>$B$12</f>
        <v>1.-7. trinn</v>
      </c>
      <c r="C2" s="22">
        <f>$B$13</f>
        <v>295</v>
      </c>
      <c r="D2" s="22">
        <f>$B$14</f>
        <v>0</v>
      </c>
      <c r="E2" s="22">
        <f>$B$15</f>
        <v>6041</v>
      </c>
      <c r="F2" s="66">
        <f>$B$16</f>
        <v>19079</v>
      </c>
      <c r="G2" s="66">
        <f>$B$17</f>
        <v>14154</v>
      </c>
      <c r="H2" s="66">
        <f>$B$18</f>
        <v>14154</v>
      </c>
      <c r="I2" s="66">
        <f>$B$19</f>
        <v>0</v>
      </c>
      <c r="J2" s="66">
        <f>$B$20</f>
        <v>1966</v>
      </c>
      <c r="K2" s="22">
        <f>$B$21</f>
        <v>2010</v>
      </c>
      <c r="L2" s="32" t="str">
        <f>$B$22</f>
        <v>Nei</v>
      </c>
      <c r="M2" s="32" t="str">
        <f>$B$23</f>
        <v>A</v>
      </c>
      <c r="N2" s="32" t="str">
        <f>$B$24</f>
        <v>Nei</v>
      </c>
      <c r="O2" s="33">
        <f>$B$26</f>
        <v>375.3</v>
      </c>
      <c r="P2" s="32">
        <f>$B$27</f>
        <v>417</v>
      </c>
      <c r="Q2" s="21">
        <f>$B$28</f>
        <v>0.70743405275779381</v>
      </c>
      <c r="R2" s="61" t="str">
        <f>$B$29</f>
        <v>God</v>
      </c>
      <c r="S2" s="22">
        <f>$B$30</f>
        <v>47.979661016949152</v>
      </c>
      <c r="T2" s="32" t="str">
        <f>$B$31</f>
        <v>→</v>
      </c>
      <c r="U2" s="17" t="str">
        <f>$B$33</f>
        <v>EG0</v>
      </c>
      <c r="V2" s="17" t="str">
        <f>$B$34</f>
        <v>EG0</v>
      </c>
      <c r="W2" s="17" t="str">
        <f>$B$35</f>
        <v>EG0</v>
      </c>
      <c r="X2" s="17" t="str">
        <f>$B$36</f>
        <v>EG0</v>
      </c>
      <c r="Y2" s="17" t="str">
        <f>$B$37</f>
        <v>EG0</v>
      </c>
      <c r="Z2" s="17" t="str">
        <f>$B$38</f>
        <v>EG0</v>
      </c>
      <c r="AA2" s="17" t="str">
        <f>$B$39</f>
        <v>EG0</v>
      </c>
      <c r="AB2" s="17" t="str">
        <f>$B$40</f>
        <v>EG2</v>
      </c>
      <c r="AC2" s="17" t="str">
        <f>$B$41</f>
        <v>EG1</v>
      </c>
      <c r="AD2" s="17" t="str">
        <f>$B$43</f>
        <v>TG2</v>
      </c>
      <c r="AE2" s="17" t="str">
        <f>$B$44</f>
        <v>TG1</v>
      </c>
      <c r="AF2" s="17" t="str">
        <f>$B$45</f>
        <v>TG2</v>
      </c>
      <c r="AG2" s="17" t="str">
        <f>$B$46</f>
        <v>TG2</v>
      </c>
      <c r="AH2" s="17" t="str">
        <f>$B$47</f>
        <v>TG2</v>
      </c>
      <c r="AI2" s="17" t="str">
        <f>$B$48</f>
        <v>TG1</v>
      </c>
      <c r="AJ2" s="17" t="str">
        <f>$B$49</f>
        <v>TG2</v>
      </c>
      <c r="AK2" s="17" t="str">
        <f>$B$50</f>
        <v>TG2</v>
      </c>
      <c r="AL2" s="17" t="str">
        <f>$B$51</f>
        <v>TG3</v>
      </c>
      <c r="AM2" s="17" t="str">
        <f>$B$52</f>
        <v>TG2</v>
      </c>
      <c r="AN2" s="17" t="str">
        <f>$B$53</f>
        <v>TG2</v>
      </c>
      <c r="AO2" s="17" t="str">
        <f>$B$54</f>
        <v>TG3</v>
      </c>
      <c r="AP2" s="17" t="str">
        <f>$B$55</f>
        <v>TG1</v>
      </c>
      <c r="AQ2" s="17" t="str">
        <f>$B$56</f>
        <v>TG1</v>
      </c>
      <c r="AR2" s="17" t="str">
        <f>$B$57</f>
        <v>TG1</v>
      </c>
      <c r="AS2" s="17" t="str">
        <f>$B$58</f>
        <v>TG1</v>
      </c>
      <c r="AT2" s="17" t="str">
        <f>$B$59</f>
        <v>TG0</v>
      </c>
      <c r="AU2" s="17" t="str">
        <f>$B$60</f>
        <v>TG1</v>
      </c>
      <c r="AV2" s="17" t="str">
        <f>$B$61</f>
        <v>TG1</v>
      </c>
      <c r="AW2" s="17" t="str">
        <f>$B$62</f>
        <v>TG0</v>
      </c>
      <c r="AX2" s="17" t="str">
        <f>$B$63</f>
        <v>TG1</v>
      </c>
      <c r="AY2" s="17" t="str">
        <f>$B$64</f>
        <v>TG1</v>
      </c>
      <c r="AZ2" s="17" t="str">
        <f>$B$65</f>
        <v>TG1</v>
      </c>
      <c r="BA2" s="17" t="str">
        <f>$B$66</f>
        <v>TG3</v>
      </c>
      <c r="BB2" s="17" t="str">
        <f>$B$67</f>
        <v>TG1</v>
      </c>
      <c r="BC2" s="17" t="str">
        <f>$B$69</f>
        <v>TG1</v>
      </c>
      <c r="BD2" s="17" t="str">
        <f>$B$70</f>
        <v>TG1</v>
      </c>
      <c r="BE2" s="17" t="str">
        <f>$B$71</f>
        <v>TG1</v>
      </c>
      <c r="BF2" s="17" t="str">
        <f>$B$72</f>
        <v>TG2</v>
      </c>
      <c r="BG2" s="17" t="str">
        <f>$B$73</f>
        <v>TG2</v>
      </c>
      <c r="BH2" s="17" t="str">
        <f>$B$74</f>
        <v>TG3</v>
      </c>
      <c r="BI2" s="17" t="str">
        <f>$B$75</f>
        <v>TG2</v>
      </c>
      <c r="BJ2" s="17" t="str">
        <f>$B$77</f>
        <v>TG2</v>
      </c>
      <c r="BK2" s="17" t="str">
        <f>$B$78</f>
        <v>TG2</v>
      </c>
      <c r="BL2" s="17" t="str">
        <f>$B$79</f>
        <v>TG3</v>
      </c>
      <c r="BM2" s="17" t="str">
        <f>$B$80</f>
        <v>TG3</v>
      </c>
      <c r="BN2" s="17" t="str">
        <f>$B$81</f>
        <v>TG3</v>
      </c>
      <c r="BO2" s="17" t="str">
        <f>$B$82</f>
        <v>TG3</v>
      </c>
      <c r="BP2" s="17" t="str">
        <f>$B$83</f>
        <v>TG2</v>
      </c>
      <c r="BQ2" s="17" t="str">
        <f>$B$84</f>
        <v>TG2</v>
      </c>
      <c r="BR2" s="17" t="str">
        <f>$B$85</f>
        <v>TG3</v>
      </c>
      <c r="BS2" s="17" t="str">
        <f>$B$86</f>
        <v>TG2</v>
      </c>
      <c r="BT2" s="17" t="str">
        <f>$B$87</f>
        <v>TG3</v>
      </c>
      <c r="BU2" s="17" t="str">
        <f>$B$88</f>
        <v>TG3</v>
      </c>
      <c r="BV2" s="17" t="str">
        <f>$B$89</f>
        <v>TG3</v>
      </c>
      <c r="BW2" s="17" t="str">
        <f>$B$90</f>
        <v>TG3</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655</v>
      </c>
      <c r="B11" s="9" t="s">
        <v>303</v>
      </c>
      <c r="C11" s="9" t="s">
        <v>304</v>
      </c>
      <c r="AT11" s="1"/>
      <c r="AU11" s="1"/>
    </row>
    <row r="12" spans="1:81" ht="15.75" x14ac:dyDescent="0.25">
      <c r="A12" s="51" t="s">
        <v>247</v>
      </c>
      <c r="B12" s="34" t="s">
        <v>332</v>
      </c>
      <c r="C12" s="51"/>
      <c r="D12" s="10"/>
      <c r="E12" s="10"/>
      <c r="F12" s="10"/>
      <c r="G12" s="10"/>
      <c r="H12" s="10"/>
      <c r="I12" s="10"/>
      <c r="J12" s="10"/>
      <c r="K12" s="10"/>
      <c r="L12" s="10"/>
      <c r="M12" s="10"/>
      <c r="N12" s="10"/>
      <c r="O12" s="10"/>
      <c r="P12" s="10"/>
      <c r="Q12" s="10"/>
      <c r="R12" s="10"/>
      <c r="S12" s="10"/>
      <c r="T12" s="10"/>
      <c r="U12" s="10"/>
      <c r="V12" s="10"/>
      <c r="W12" s="10"/>
      <c r="X12" s="10"/>
      <c r="BA12" s="10"/>
      <c r="BB12" s="10"/>
    </row>
    <row r="13" spans="1:81" ht="15.75" x14ac:dyDescent="0.25">
      <c r="A13" s="51" t="s">
        <v>248</v>
      </c>
      <c r="B13" s="19">
        <v>295</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row>
    <row r="14" spans="1:81" ht="15.75" x14ac:dyDescent="0.25">
      <c r="A14" s="51" t="s">
        <v>249</v>
      </c>
      <c r="B14" s="28"/>
      <c r="C14" s="71" t="s">
        <v>410</v>
      </c>
      <c r="D14" s="10"/>
      <c r="E14" s="10"/>
      <c r="F14" s="10"/>
      <c r="G14" s="10"/>
      <c r="H14" s="10"/>
      <c r="I14" s="10"/>
      <c r="J14" s="10"/>
      <c r="K14" s="10"/>
      <c r="L14" s="10"/>
      <c r="O14" s="10"/>
    </row>
    <row r="15" spans="1:81" ht="15" x14ac:dyDescent="0.2">
      <c r="A15" s="51" t="s">
        <v>250</v>
      </c>
      <c r="B15" s="17">
        <v>6041</v>
      </c>
      <c r="C15" s="51"/>
      <c r="F15" s="1"/>
      <c r="G15" s="1"/>
    </row>
    <row r="16" spans="1:81" ht="15" x14ac:dyDescent="0.2">
      <c r="A16" s="51" t="s">
        <v>251</v>
      </c>
      <c r="B16" s="17">
        <v>19079</v>
      </c>
      <c r="C16" s="51"/>
      <c r="F16" s="1"/>
      <c r="G16" s="1"/>
    </row>
    <row r="17" spans="1:15" ht="15" x14ac:dyDescent="0.2">
      <c r="A17" s="51" t="s">
        <v>252</v>
      </c>
      <c r="B17" s="63">
        <f>$B$18+$B$19</f>
        <v>14154</v>
      </c>
      <c r="C17" s="51"/>
      <c r="F17" s="1"/>
      <c r="G17" s="1"/>
    </row>
    <row r="18" spans="1:15" ht="15" hidden="1" outlineLevel="2" x14ac:dyDescent="0.2">
      <c r="A18" s="49" t="s">
        <v>253</v>
      </c>
      <c r="B18" s="17">
        <v>14154</v>
      </c>
      <c r="C18" s="52"/>
      <c r="F18" s="1"/>
      <c r="G18" s="1"/>
    </row>
    <row r="19" spans="1:15" ht="15" hidden="1" outlineLevel="2" x14ac:dyDescent="0.2">
      <c r="A19" s="49" t="s">
        <v>254</v>
      </c>
      <c r="B19" s="17">
        <v>0</v>
      </c>
      <c r="C19" s="52"/>
      <c r="F19" s="1"/>
      <c r="G19" s="1"/>
    </row>
    <row r="20" spans="1:15" ht="15" collapsed="1" x14ac:dyDescent="0.2">
      <c r="A20" s="51" t="s">
        <v>255</v>
      </c>
      <c r="B20" s="17">
        <v>1966</v>
      </c>
      <c r="C20" s="51" t="s">
        <v>656</v>
      </c>
      <c r="F20" s="1"/>
      <c r="G20" s="1"/>
    </row>
    <row r="21" spans="1:15" ht="15" x14ac:dyDescent="0.2">
      <c r="A21" s="51" t="s">
        <v>256</v>
      </c>
      <c r="B21" s="17">
        <v>2010</v>
      </c>
      <c r="C21" s="51"/>
      <c r="F21" s="1"/>
      <c r="G21" s="1"/>
    </row>
    <row r="22" spans="1:15" ht="15" x14ac:dyDescent="0.2">
      <c r="A22" s="51" t="s">
        <v>257</v>
      </c>
      <c r="B22" s="17" t="s">
        <v>30</v>
      </c>
      <c r="C22" s="51"/>
      <c r="F22" s="1"/>
      <c r="G22" s="1"/>
    </row>
    <row r="23" spans="1:15" ht="32.1" customHeight="1" x14ac:dyDescent="0.2">
      <c r="A23" s="51" t="s">
        <v>258</v>
      </c>
      <c r="B23" s="17" t="s">
        <v>16</v>
      </c>
      <c r="C23" s="51" t="str">
        <f>IF(Sjøstrand!B23=Evalueringsmatrise_grunnlag!E7,"Vedlikehold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F23" s="1"/>
      <c r="G23" s="1"/>
    </row>
    <row r="24" spans="1:15" ht="15" x14ac:dyDescent="0.2">
      <c r="A24" s="51" t="s">
        <v>259</v>
      </c>
      <c r="B24" s="17" t="s">
        <v>30</v>
      </c>
      <c r="C24" s="51"/>
      <c r="F24" s="1"/>
      <c r="G24" s="1"/>
    </row>
    <row r="25" spans="1:15" ht="27" customHeight="1" x14ac:dyDescent="0.25">
      <c r="A25" s="62" t="s">
        <v>309</v>
      </c>
      <c r="B25" s="38"/>
      <c r="C25" s="39"/>
      <c r="F25" s="1"/>
      <c r="G25" s="1"/>
    </row>
    <row r="26" spans="1:15" ht="30" hidden="1" outlineLevel="2" x14ac:dyDescent="0.25">
      <c r="A26" s="49" t="s">
        <v>310</v>
      </c>
      <c r="B26" s="22">
        <f>B27*0.9</f>
        <v>375.3</v>
      </c>
      <c r="C26" s="52"/>
      <c r="D26" s="10"/>
      <c r="E26" s="10"/>
      <c r="F26" s="10"/>
      <c r="G26" s="10"/>
      <c r="H26" s="10"/>
      <c r="I26" s="10"/>
      <c r="J26" s="10"/>
      <c r="K26" s="10"/>
      <c r="L26" s="10"/>
      <c r="O26" s="10"/>
    </row>
    <row r="27" spans="1:15" ht="30" hidden="1" outlineLevel="2" x14ac:dyDescent="0.25">
      <c r="A27" s="49" t="s">
        <v>311</v>
      </c>
      <c r="B27" s="19">
        <v>417</v>
      </c>
      <c r="C27" s="52"/>
      <c r="D27" s="10"/>
      <c r="E27" s="10"/>
      <c r="F27" s="10"/>
      <c r="G27" s="10"/>
      <c r="H27" s="10"/>
      <c r="I27" s="10"/>
      <c r="J27" s="10"/>
      <c r="K27" s="10"/>
      <c r="L27" s="10"/>
      <c r="O27" s="10"/>
    </row>
    <row r="28" spans="1:15" ht="15" collapsed="1" x14ac:dyDescent="0.25">
      <c r="A28" s="50" t="s">
        <v>290</v>
      </c>
      <c r="B28" s="21">
        <f>B13/B27</f>
        <v>0.70743405275779381</v>
      </c>
      <c r="C28" s="51"/>
      <c r="F28" s="1"/>
      <c r="G28" s="1"/>
    </row>
    <row r="29" spans="1:15" ht="15" x14ac:dyDescent="0.2">
      <c r="A29" s="50" t="s">
        <v>263</v>
      </c>
      <c r="B29" s="67" t="s">
        <v>39</v>
      </c>
      <c r="C29" s="51"/>
      <c r="F29" s="1"/>
      <c r="G29" s="1"/>
    </row>
    <row r="30" spans="1:15" ht="30" hidden="1" outlineLevel="2" x14ac:dyDescent="0.25">
      <c r="A30" s="49" t="s">
        <v>264</v>
      </c>
      <c r="B30" s="22">
        <f>$B$17/$B$13</f>
        <v>47.979661016949152</v>
      </c>
      <c r="C30" s="52"/>
      <c r="D30" s="10"/>
      <c r="E30" s="10"/>
      <c r="F30" s="10"/>
      <c r="G30" s="10"/>
      <c r="H30" s="10"/>
      <c r="I30" s="10"/>
      <c r="J30" s="10"/>
      <c r="K30" s="10"/>
      <c r="L30" s="10"/>
      <c r="O30" s="10"/>
    </row>
    <row r="31" spans="1:15" ht="15" collapsed="1" x14ac:dyDescent="0.2">
      <c r="A31" s="50" t="s">
        <v>291</v>
      </c>
      <c r="B31" s="30" t="s">
        <v>7</v>
      </c>
      <c r="C31" s="51" t="s">
        <v>341</v>
      </c>
      <c r="F31" s="1"/>
      <c r="G31" s="1"/>
    </row>
    <row r="32" spans="1:15"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30" hidden="1" outlineLevel="1" x14ac:dyDescent="0.2">
      <c r="A40" s="50" t="s">
        <v>84</v>
      </c>
      <c r="B40" s="53" t="s">
        <v>25</v>
      </c>
      <c r="C40" s="51" t="s">
        <v>657</v>
      </c>
      <c r="F40" s="1"/>
      <c r="G40" s="1"/>
    </row>
    <row r="41" spans="1:7" ht="18.75" collapsed="1" x14ac:dyDescent="0.2">
      <c r="A41" s="50" t="s">
        <v>272</v>
      </c>
      <c r="B41" s="54" t="s">
        <v>23</v>
      </c>
      <c r="C41" s="51" t="s">
        <v>335</v>
      </c>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8</v>
      </c>
      <c r="C44" s="52"/>
      <c r="F44" s="1"/>
      <c r="G44" s="1"/>
    </row>
    <row r="45" spans="1:7" ht="15" hidden="1" outlineLevel="2" x14ac:dyDescent="0.2">
      <c r="A45" s="49" t="s">
        <v>105</v>
      </c>
      <c r="B45" s="17" t="s">
        <v>11</v>
      </c>
      <c r="C45" s="52"/>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8</v>
      </c>
      <c r="C48" s="52"/>
      <c r="F48" s="1"/>
      <c r="G48" s="1"/>
    </row>
    <row r="49" spans="1:7" ht="15" hidden="1" outlineLevel="2" x14ac:dyDescent="0.2">
      <c r="A49" s="49" t="s">
        <v>117</v>
      </c>
      <c r="B49" s="17" t="s">
        <v>11</v>
      </c>
      <c r="C49" s="52"/>
      <c r="F49" s="1"/>
      <c r="G49" s="1"/>
    </row>
    <row r="50" spans="1:7" ht="15" hidden="1" outlineLevel="2" x14ac:dyDescent="0.2">
      <c r="A50" s="49" t="s">
        <v>122</v>
      </c>
      <c r="B50" s="17" t="s">
        <v>11</v>
      </c>
      <c r="C50" s="52"/>
      <c r="F50" s="1"/>
      <c r="G50" s="1"/>
    </row>
    <row r="51" spans="1:7" ht="15" hidden="1" outlineLevel="2" x14ac:dyDescent="0.2">
      <c r="A51" s="49" t="s">
        <v>127</v>
      </c>
      <c r="B51" s="17" t="s">
        <v>13</v>
      </c>
      <c r="C51" s="52" t="s">
        <v>658</v>
      </c>
      <c r="F51" s="1"/>
      <c r="G51" s="1"/>
    </row>
    <row r="52" spans="1:7" ht="15.75" hidden="1" outlineLevel="1" x14ac:dyDescent="0.2">
      <c r="A52" s="50" t="s">
        <v>273</v>
      </c>
      <c r="B52" s="53" t="s">
        <v>11</v>
      </c>
      <c r="C52" s="51"/>
      <c r="F52" s="1"/>
      <c r="G52" s="1"/>
    </row>
    <row r="53" spans="1:7" ht="15" hidden="1" outlineLevel="2" x14ac:dyDescent="0.2">
      <c r="A53" s="49" t="s">
        <v>132</v>
      </c>
      <c r="B53" s="17" t="s">
        <v>11</v>
      </c>
      <c r="C53" s="52"/>
      <c r="F53" s="1"/>
      <c r="G53" s="1"/>
    </row>
    <row r="54" spans="1:7" ht="15" hidden="1" outlineLevel="2" x14ac:dyDescent="0.2">
      <c r="A54" s="49" t="s">
        <v>137</v>
      </c>
      <c r="B54" s="17" t="s">
        <v>13</v>
      </c>
      <c r="C54" s="52" t="s">
        <v>659</v>
      </c>
      <c r="F54" s="1"/>
      <c r="G54" s="1"/>
    </row>
    <row r="55" spans="1:7" ht="15" hidden="1" outlineLevel="2" x14ac:dyDescent="0.2">
      <c r="A55" s="49" t="s">
        <v>142</v>
      </c>
      <c r="B55" s="17" t="s">
        <v>8</v>
      </c>
      <c r="C55" s="52"/>
      <c r="F55" s="1"/>
      <c r="G55" s="1"/>
    </row>
    <row r="56" spans="1:7" ht="15" hidden="1" outlineLevel="2" x14ac:dyDescent="0.2">
      <c r="A56" s="49" t="s">
        <v>274</v>
      </c>
      <c r="B56" s="17" t="s">
        <v>8</v>
      </c>
      <c r="C56" s="52"/>
      <c r="F56" s="1"/>
      <c r="G56" s="1"/>
    </row>
    <row r="57" spans="1:7" ht="15.75" hidden="1" outlineLevel="1" x14ac:dyDescent="0.2">
      <c r="A57" s="50" t="s">
        <v>275</v>
      </c>
      <c r="B57" s="53" t="s">
        <v>8</v>
      </c>
      <c r="C57" s="51"/>
      <c r="F57" s="1"/>
      <c r="G57" s="1"/>
    </row>
    <row r="58" spans="1:7" ht="15" hidden="1" outlineLevel="2" x14ac:dyDescent="0.2">
      <c r="A58" s="49" t="s">
        <v>276</v>
      </c>
      <c r="B58" s="17" t="s">
        <v>8</v>
      </c>
      <c r="C58" s="52"/>
      <c r="F58" s="1"/>
      <c r="G58" s="1"/>
    </row>
    <row r="59" spans="1:7" ht="15" hidden="1" outlineLevel="2" x14ac:dyDescent="0.2">
      <c r="A59" s="49" t="s">
        <v>158</v>
      </c>
      <c r="B59" s="17" t="s">
        <v>5</v>
      </c>
      <c r="C59" s="52"/>
      <c r="F59" s="1"/>
      <c r="G59" s="1"/>
    </row>
    <row r="60" spans="1:7" ht="15" hidden="1" outlineLevel="2" x14ac:dyDescent="0.2">
      <c r="A60" s="49" t="s">
        <v>163</v>
      </c>
      <c r="B60" s="17" t="s">
        <v>8</v>
      </c>
      <c r="C60" s="52"/>
      <c r="F60" s="1"/>
      <c r="G60" s="1"/>
    </row>
    <row r="61" spans="1:7" ht="15" hidden="1" outlineLevel="2" x14ac:dyDescent="0.2">
      <c r="A61" s="49" t="s">
        <v>277</v>
      </c>
      <c r="B61" s="17" t="s">
        <v>8</v>
      </c>
      <c r="C61" s="52"/>
      <c r="F61" s="1"/>
      <c r="G61" s="1"/>
    </row>
    <row r="62" spans="1:7" ht="15" hidden="1" outlineLevel="2" x14ac:dyDescent="0.2">
      <c r="A62" s="49" t="s">
        <v>278</v>
      </c>
      <c r="B62" s="17" t="s">
        <v>5</v>
      </c>
      <c r="C62" s="52"/>
      <c r="F62" s="1"/>
      <c r="G62" s="1"/>
    </row>
    <row r="63" spans="1:7" ht="15" hidden="1" outlineLevel="2" x14ac:dyDescent="0.2">
      <c r="A63" s="49" t="s">
        <v>172</v>
      </c>
      <c r="B63" s="17" t="s">
        <v>8</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13</v>
      </c>
      <c r="C66" s="51" t="s">
        <v>660</v>
      </c>
      <c r="F66" s="1"/>
      <c r="G66" s="1"/>
    </row>
    <row r="67" spans="1:7" ht="18.75" collapsed="1" x14ac:dyDescent="0.2">
      <c r="A67" s="50" t="s">
        <v>293</v>
      </c>
      <c r="B67" s="54" t="s">
        <v>8</v>
      </c>
      <c r="C67" s="51"/>
      <c r="F67" s="1"/>
      <c r="G67" s="1"/>
    </row>
    <row r="68" spans="1:7" ht="27" customHeight="1" x14ac:dyDescent="0.25">
      <c r="A68" s="62" t="s">
        <v>189</v>
      </c>
      <c r="B68" s="38"/>
      <c r="C68" s="39"/>
      <c r="F68" s="1"/>
      <c r="G68" s="1"/>
    </row>
    <row r="69" spans="1:7" ht="15.75" x14ac:dyDescent="0.2">
      <c r="A69" s="50" t="s">
        <v>280</v>
      </c>
      <c r="B69" s="53" t="s">
        <v>8</v>
      </c>
      <c r="C69" s="51"/>
      <c r="F69" s="1"/>
      <c r="G69" s="1"/>
    </row>
    <row r="70" spans="1:7" ht="15" hidden="1" outlineLevel="2" x14ac:dyDescent="0.2">
      <c r="A70" s="49" t="s">
        <v>281</v>
      </c>
      <c r="B70" s="17" t="s">
        <v>8</v>
      </c>
      <c r="C70" s="52"/>
      <c r="F70" s="1"/>
      <c r="G70" s="1"/>
    </row>
    <row r="71" spans="1:7" ht="15" hidden="1" outlineLevel="2" x14ac:dyDescent="0.2">
      <c r="A71" s="49" t="s">
        <v>200</v>
      </c>
      <c r="B71" s="17" t="s">
        <v>8</v>
      </c>
      <c r="C71" s="52"/>
      <c r="F71" s="1"/>
      <c r="G71" s="1"/>
    </row>
    <row r="72" spans="1:7" ht="15.75" collapsed="1" x14ac:dyDescent="0.2">
      <c r="A72" s="50" t="s">
        <v>205</v>
      </c>
      <c r="B72" s="53" t="s">
        <v>11</v>
      </c>
      <c r="C72" s="51"/>
      <c r="F72" s="1"/>
      <c r="G72" s="1"/>
    </row>
    <row r="73" spans="1:7" ht="15" hidden="1" outlineLevel="2" x14ac:dyDescent="0.2">
      <c r="A73" s="49" t="s">
        <v>206</v>
      </c>
      <c r="B73" s="17" t="s">
        <v>11</v>
      </c>
      <c r="C73" s="52"/>
      <c r="F73" s="1"/>
      <c r="G73" s="1"/>
    </row>
    <row r="74" spans="1:7" ht="30" hidden="1" outlineLevel="2" x14ac:dyDescent="0.2">
      <c r="A74" s="49" t="s">
        <v>211</v>
      </c>
      <c r="B74" s="17" t="s">
        <v>13</v>
      </c>
      <c r="C74" s="52" t="s">
        <v>661</v>
      </c>
      <c r="F74" s="1"/>
      <c r="G74" s="1"/>
    </row>
    <row r="75" spans="1:7" ht="15" hidden="1" outlineLevel="2" x14ac:dyDescent="0.2">
      <c r="A75" s="49" t="s">
        <v>282</v>
      </c>
      <c r="B75" s="17" t="s">
        <v>11</v>
      </c>
      <c r="C75" s="52"/>
      <c r="F75" s="1"/>
      <c r="G75" s="1"/>
    </row>
    <row r="76" spans="1:7" ht="27" customHeight="1" collapsed="1" x14ac:dyDescent="0.25">
      <c r="A76" s="62" t="s">
        <v>319</v>
      </c>
      <c r="B76" s="38"/>
      <c r="C76" s="39"/>
      <c r="F76" s="1"/>
      <c r="G76" s="1"/>
    </row>
    <row r="77" spans="1:7" ht="36" customHeight="1" x14ac:dyDescent="0.2">
      <c r="A77" s="50" t="s">
        <v>283</v>
      </c>
      <c r="B77" s="53" t="s">
        <v>11</v>
      </c>
      <c r="C77" s="51" t="s">
        <v>370</v>
      </c>
      <c r="F77" s="1"/>
      <c r="G77" s="1"/>
    </row>
    <row r="78" spans="1:7" ht="95.25" hidden="1" customHeight="1" outlineLevel="2" x14ac:dyDescent="0.2">
      <c r="A78" s="49" t="s">
        <v>223</v>
      </c>
      <c r="B78" s="17" t="s">
        <v>11</v>
      </c>
      <c r="C78" s="52"/>
      <c r="F78" s="1"/>
      <c r="G78" s="1"/>
    </row>
    <row r="79" spans="1:7" ht="30" hidden="1" outlineLevel="2" x14ac:dyDescent="0.2">
      <c r="A79" s="49" t="s">
        <v>284</v>
      </c>
      <c r="B79" s="17" t="s">
        <v>13</v>
      </c>
      <c r="C79" s="52" t="s">
        <v>662</v>
      </c>
      <c r="F79" s="1"/>
      <c r="G79" s="1"/>
    </row>
    <row r="80" spans="1:7" ht="30" hidden="1" outlineLevel="2" x14ac:dyDescent="0.2">
      <c r="A80" s="49" t="s">
        <v>285</v>
      </c>
      <c r="B80" s="17" t="s">
        <v>13</v>
      </c>
      <c r="C80" s="52" t="s">
        <v>663</v>
      </c>
      <c r="F80" s="1"/>
      <c r="G80" s="1"/>
    </row>
    <row r="81" spans="1:7" ht="15" hidden="1" outlineLevel="2" x14ac:dyDescent="0.2">
      <c r="A81" s="49" t="s">
        <v>230</v>
      </c>
      <c r="B81" s="17" t="s">
        <v>13</v>
      </c>
      <c r="C81" s="1" t="s">
        <v>664</v>
      </c>
      <c r="F81" s="1"/>
      <c r="G81" s="1"/>
    </row>
    <row r="82" spans="1:7" ht="15" hidden="1" outlineLevel="2" x14ac:dyDescent="0.2">
      <c r="A82" s="49" t="s">
        <v>231</v>
      </c>
      <c r="B82" s="17" t="s">
        <v>13</v>
      </c>
      <c r="C82" s="52" t="s">
        <v>665</v>
      </c>
      <c r="F82" s="1"/>
      <c r="G82" s="1"/>
    </row>
    <row r="83" spans="1:7" ht="15" hidden="1" outlineLevel="2" x14ac:dyDescent="0.2">
      <c r="A83" s="49" t="s">
        <v>232</v>
      </c>
      <c r="B83" s="17" t="s">
        <v>11</v>
      </c>
      <c r="C83" s="52"/>
      <c r="F83" s="1"/>
      <c r="G83" s="1"/>
    </row>
    <row r="84" spans="1:7" ht="15" hidden="1" outlineLevel="2" x14ac:dyDescent="0.2">
      <c r="A84" s="49" t="s">
        <v>233</v>
      </c>
      <c r="B84" s="17" t="s">
        <v>11</v>
      </c>
      <c r="C84" s="52"/>
      <c r="F84" s="1"/>
      <c r="G84" s="1"/>
    </row>
    <row r="85" spans="1:7" ht="30" collapsed="1" x14ac:dyDescent="0.2">
      <c r="A85" s="50" t="s">
        <v>235</v>
      </c>
      <c r="B85" s="53" t="s">
        <v>13</v>
      </c>
      <c r="C85" s="94" t="s">
        <v>666</v>
      </c>
      <c r="F85" s="1"/>
      <c r="G85" s="1"/>
    </row>
    <row r="86" spans="1:7" ht="15" hidden="1" outlineLevel="2" x14ac:dyDescent="0.2">
      <c r="A86" s="49" t="s">
        <v>240</v>
      </c>
      <c r="B86" s="17" t="s">
        <v>11</v>
      </c>
      <c r="C86" s="52"/>
      <c r="F86" s="1"/>
      <c r="G86" s="1"/>
    </row>
    <row r="87" spans="1:7" ht="30" hidden="1" outlineLevel="2" x14ac:dyDescent="0.2">
      <c r="A87" s="49" t="s">
        <v>241</v>
      </c>
      <c r="B87" s="17" t="s">
        <v>13</v>
      </c>
      <c r="C87" s="52" t="s">
        <v>544</v>
      </c>
      <c r="F87" s="1"/>
      <c r="G87" s="1"/>
    </row>
    <row r="88" spans="1:7" ht="15" hidden="1" outlineLevel="2" x14ac:dyDescent="0.2">
      <c r="A88" s="49" t="s">
        <v>242</v>
      </c>
      <c r="B88" s="17" t="s">
        <v>13</v>
      </c>
      <c r="C88" s="52" t="s">
        <v>470</v>
      </c>
      <c r="F88" s="1"/>
      <c r="G88" s="1"/>
    </row>
    <row r="89" spans="1:7" ht="15" hidden="1" outlineLevel="2" x14ac:dyDescent="0.2">
      <c r="A89" s="49" t="s">
        <v>243</v>
      </c>
      <c r="B89" s="17" t="s">
        <v>13</v>
      </c>
      <c r="C89" s="52" t="s">
        <v>324</v>
      </c>
      <c r="F89" s="1"/>
      <c r="G89" s="1"/>
    </row>
    <row r="90" spans="1:7" ht="45" hidden="1" outlineLevel="2" x14ac:dyDescent="0.2">
      <c r="A90" s="49" t="s">
        <v>244</v>
      </c>
      <c r="B90" s="17" t="s">
        <v>13</v>
      </c>
      <c r="C90" s="52" t="s">
        <v>667</v>
      </c>
      <c r="F90" s="1"/>
      <c r="G90" s="1"/>
    </row>
    <row r="91" spans="1:7" ht="12.75" customHeight="1" collapsed="1" x14ac:dyDescent="0.2">
      <c r="F91" s="1"/>
      <c r="G91" s="1"/>
    </row>
    <row r="92" spans="1:7" ht="12.75" customHeight="1" x14ac:dyDescent="0.2">
      <c r="F92" s="1"/>
      <c r="G92" s="1"/>
    </row>
    <row r="93" spans="1:7" ht="12.75" customHeight="1" x14ac:dyDescent="0.2">
      <c r="F93" s="1"/>
      <c r="G93" s="1"/>
    </row>
    <row r="94" spans="1:7" ht="12.75" customHeight="1" x14ac:dyDescent="0.2">
      <c r="F94" s="1"/>
      <c r="G94" s="1"/>
    </row>
  </sheetData>
  <sheetProtection formatColumns="0" formatRows="0" insertHyperlinks="0" selectLockedCells="1"/>
  <dataConsolidate/>
  <conditionalFormatting sqref="B21:B24 B43:B67 B69:B75 B77:B90">
    <cfRule type="containsText" dxfId="985" priority="73" operator="containsText" text="TG0">
      <formula>NOT(ISERROR(SEARCH("TG0",B21)))</formula>
    </cfRule>
    <cfRule type="containsText" dxfId="984" priority="72" operator="containsText" text="TG1">
      <formula>NOT(ISERROR(SEARCH("TG1",B21)))</formula>
    </cfRule>
    <cfRule type="containsText" dxfId="983" priority="71" operator="containsText" text="TG2">
      <formula>NOT(ISERROR(SEARCH("TG2",B21)))</formula>
    </cfRule>
    <cfRule type="containsText" dxfId="982" priority="70" operator="containsText" text="TG3">
      <formula>NOT(ISERROR(SEARCH("TG3",B21)))</formula>
    </cfRule>
  </conditionalFormatting>
  <conditionalFormatting sqref="B22 B24">
    <cfRule type="containsText" dxfId="981" priority="69" operator="containsText" text="Ja">
      <formula>NOT(ISERROR(SEARCH("Ja",B22)))</formula>
    </cfRule>
  </conditionalFormatting>
  <conditionalFormatting sqref="B22">
    <cfRule type="containsText" dxfId="980" priority="68" operator="containsText" text="ja">
      <formula>NOT(ISERROR(SEARCH("ja",B22)))</formula>
    </cfRule>
  </conditionalFormatting>
  <conditionalFormatting sqref="B28">
    <cfRule type="cellIs" dxfId="979" priority="78" operator="lessThan">
      <formula>0.79</formula>
    </cfRule>
    <cfRule type="cellIs" dxfId="978" priority="79" operator="greaterThan">
      <formula>0.9</formula>
    </cfRule>
    <cfRule type="cellIs" dxfId="977" priority="80" operator="greaterThan">
      <formula>0.79</formula>
    </cfRule>
  </conditionalFormatting>
  <conditionalFormatting sqref="B29">
    <cfRule type="containsText" dxfId="976" priority="20" operator="containsText" text="For lite">
      <formula>NOT(ISERROR(SEARCH("For lite",B29)))</formula>
    </cfRule>
    <cfRule type="containsText" dxfId="975" priority="21" operator="containsText" text="Mangelfull">
      <formula>NOT(ISERROR(SEARCH("Mangelfull",B29)))</formula>
    </cfRule>
    <cfRule type="containsText" dxfId="974" priority="22" operator="containsText" text="Tilstrekkelig">
      <formula>NOT(ISERROR(SEARCH("Tilstrekkelig",B29)))</formula>
    </cfRule>
    <cfRule type="containsText" dxfId="973" priority="23" operator="containsText" text="God">
      <formula>NOT(ISERROR(SEARCH("God",B29)))</formula>
    </cfRule>
  </conditionalFormatting>
  <conditionalFormatting sqref="B33:B41 B77:B90">
    <cfRule type="containsText" dxfId="972" priority="77" operator="containsText" text="EG0">
      <formula>NOT(ISERROR(SEARCH("EG0",B33)))</formula>
    </cfRule>
    <cfRule type="containsText" dxfId="971" priority="76" operator="containsText" text="EG1">
      <formula>NOT(ISERROR(SEARCH("EG1",B33)))</formula>
    </cfRule>
    <cfRule type="containsText" dxfId="970" priority="75" operator="containsText" text="EG2">
      <formula>NOT(ISERROR(SEARCH("EG2",B33)))</formula>
    </cfRule>
  </conditionalFormatting>
  <conditionalFormatting sqref="B77:B90 B33:B41">
    <cfRule type="containsText" dxfId="969" priority="74" operator="containsText" text="EG3">
      <formula>NOT(ISERROR(SEARCH("EG3",B33)))</formula>
    </cfRule>
  </conditionalFormatting>
  <conditionalFormatting sqref="L2">
    <cfRule type="containsText" dxfId="968" priority="63" operator="containsText" text="TG0">
      <formula>NOT(ISERROR(SEARCH("TG0",L2)))</formula>
    </cfRule>
    <cfRule type="containsText" dxfId="967" priority="62" operator="containsText" text="TG0">
      <formula>NOT(ISERROR(SEARCH("TG0",L2)))</formula>
    </cfRule>
    <cfRule type="containsText" dxfId="966" priority="61" operator="containsText" text="TG1">
      <formula>NOT(ISERROR(SEARCH("TG1",L2)))</formula>
    </cfRule>
    <cfRule type="containsText" dxfId="965" priority="59" operator="containsText" text="TG3">
      <formula>NOT(ISERROR(SEARCH("TG3",L2)))</formula>
    </cfRule>
    <cfRule type="containsText" dxfId="964" priority="60" operator="containsText" text="TG2">
      <formula>NOT(ISERROR(SEARCH("TG2",L2)))</formula>
    </cfRule>
    <cfRule type="containsText" dxfId="963" priority="58" operator="containsText" text="Ja">
      <formula>NOT(ISERROR(SEARCH("Ja",L2)))</formula>
    </cfRule>
    <cfRule type="containsText" dxfId="962" priority="57" operator="containsText" text="ja">
      <formula>NOT(ISERROR(SEARCH("ja",L2)))</formula>
    </cfRule>
  </conditionalFormatting>
  <conditionalFormatting sqref="M2 O2:P2">
    <cfRule type="containsText" dxfId="961" priority="81" operator="containsText" text="EG3">
      <formula>NOT(ISERROR(SEARCH("EG3",M2)))</formula>
    </cfRule>
    <cfRule type="containsText" dxfId="960" priority="82" operator="containsText" text="EG2">
      <formula>NOT(ISERROR(SEARCH("EG2",M2)))</formula>
    </cfRule>
    <cfRule type="containsText" dxfId="959" priority="83" operator="containsText" text="EG1">
      <formula>NOT(ISERROR(SEARCH("EG1",M2)))</formula>
    </cfRule>
    <cfRule type="containsText" dxfId="958" priority="84" operator="containsText" text="EG0">
      <formula>NOT(ISERROR(SEARCH("EG0",M2)))</formula>
    </cfRule>
  </conditionalFormatting>
  <conditionalFormatting sqref="N2">
    <cfRule type="containsText" dxfId="957" priority="51" operator="containsText" text="Ja">
      <formula>NOT(ISERROR(SEARCH("Ja",N2)))</formula>
    </cfRule>
    <cfRule type="containsText" dxfId="956" priority="52" operator="containsText" text="TG3">
      <formula>NOT(ISERROR(SEARCH("TG3",N2)))</formula>
    </cfRule>
    <cfRule type="containsText" dxfId="955" priority="53" operator="containsText" text="TG2">
      <formula>NOT(ISERROR(SEARCH("TG2",N2)))</formula>
    </cfRule>
    <cfRule type="containsText" dxfId="954" priority="54" operator="containsText" text="TG1">
      <formula>NOT(ISERROR(SEARCH("TG1",N2)))</formula>
    </cfRule>
    <cfRule type="containsText" dxfId="953" priority="55" operator="containsText" text="TG0">
      <formula>NOT(ISERROR(SEARCH("TG0",N2)))</formula>
    </cfRule>
    <cfRule type="containsText" dxfId="952" priority="56" operator="containsText" text="TG0">
      <formula>NOT(ISERROR(SEARCH("TG0",N2)))</formula>
    </cfRule>
  </conditionalFormatting>
  <conditionalFormatting sqref="Q2">
    <cfRule type="cellIs" dxfId="951" priority="45" operator="greaterThan">
      <formula>0.79</formula>
    </cfRule>
    <cfRule type="cellIs" dxfId="950" priority="44" operator="greaterThan">
      <formula>0.9</formula>
    </cfRule>
    <cfRule type="cellIs" dxfId="949" priority="43" operator="lessThan">
      <formula>0.79</formula>
    </cfRule>
  </conditionalFormatting>
  <conditionalFormatting sqref="R2">
    <cfRule type="containsText" dxfId="948" priority="39" operator="containsText" text="For lite">
      <formula>NOT(ISERROR(SEARCH("For lite",R2)))</formula>
    </cfRule>
    <cfRule type="containsText" dxfId="947" priority="42" operator="containsText" text="God">
      <formula>NOT(ISERROR(SEARCH("God",R2)))</formula>
    </cfRule>
    <cfRule type="containsText" dxfId="946" priority="41" operator="containsText" text="Tilstrekkelig">
      <formula>NOT(ISERROR(SEARCH("Tilstrekkelig",R2)))</formula>
    </cfRule>
    <cfRule type="containsText" dxfId="945" priority="40" operator="containsText" text="Mangelfull">
      <formula>NOT(ISERROR(SEARCH("Mangelfull",R2)))</formula>
    </cfRule>
  </conditionalFormatting>
  <conditionalFormatting sqref="U2:AC2">
    <cfRule type="containsText" dxfId="944" priority="37" operator="containsText" text="EG0">
      <formula>NOT(ISERROR(SEARCH("EG0",U2)))</formula>
    </cfRule>
    <cfRule type="containsText" dxfId="943" priority="36" operator="containsText" text="EG1">
      <formula>NOT(ISERROR(SEARCH("EG1",U2)))</formula>
    </cfRule>
    <cfRule type="containsText" dxfId="942" priority="34" operator="containsText" text="EG3">
      <formula>NOT(ISERROR(SEARCH("EG3",U2)))</formula>
    </cfRule>
    <cfRule type="containsText" dxfId="941" priority="35" operator="containsText" text="EG2">
      <formula>NOT(ISERROR(SEARCH("EG2",U2)))</formula>
    </cfRule>
  </conditionalFormatting>
  <conditionalFormatting sqref="AD2:CB2">
    <cfRule type="containsText" dxfId="940" priority="10" operator="containsText" text="TG0">
      <formula>NOT(ISERROR(SEARCH("TG0",AD2)))</formula>
    </cfRule>
    <cfRule type="containsText" dxfId="939" priority="9" operator="containsText" text="TG1">
      <formula>NOT(ISERROR(SEARCH("TG1",AD2)))</formula>
    </cfRule>
    <cfRule type="containsText" dxfId="938" priority="8" operator="containsText" text="TG2">
      <formula>NOT(ISERROR(SEARCH("TG2",AD2)))</formula>
    </cfRule>
    <cfRule type="containsText" dxfId="937" priority="7" operator="containsText" text="TG3">
      <formula>NOT(ISERROR(SEARCH("TG3",AD2)))</formula>
    </cfRule>
  </conditionalFormatting>
  <conditionalFormatting sqref="BX2:CB2">
    <cfRule type="containsText" dxfId="936" priority="5" operator="containsText" text="ja">
      <formula>NOT(ISERROR(SEARCH("ja",BX2)))</formula>
    </cfRule>
    <cfRule type="containsText" dxfId="935" priority="6" operator="containsText" text="Ja">
      <formula>NOT(ISERROR(SEARCH("Ja",BX2)))</formula>
    </cfRule>
  </conditionalFormatting>
  <hyperlinks>
    <hyperlink ref="C14" r:id="rId1" xr:uid="{C57D352C-797D-48A9-926C-65687885BCF8}"/>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055CAB8C-C8E6-42BB-B61B-CB0373C76761}">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BFA2602D-E7B6-49C8-8616-C94B429A78B0}">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73C337D3-C869-474A-9AD4-AC6FD72AAE3C}">
          <x14:formula1>
            <xm:f>Evalueringsmatrise_grunnlag!$A$2:$A$6</xm:f>
          </x14:formula1>
          <xm:sqref>B43:B67 B69:B75 B77:B90</xm:sqref>
        </x14:dataValidation>
        <x14:dataValidation type="list" allowBlank="1" showInputMessage="1" showErrorMessage="1" xr:uid="{F84060F5-FC57-4C58-A36F-D04F5EF7072C}">
          <x14:formula1>
            <xm:f>Evalueringsmatrise_grunnlag!$A$27:$A$28</xm:f>
          </x14:formula1>
          <xm:sqref>B24 B68 B76</xm:sqref>
        </x14:dataValidation>
        <x14:dataValidation type="list" allowBlank="1" showInputMessage="1" showErrorMessage="1" xr:uid="{422CEE6B-CE31-433D-84CA-80033153DE0A}">
          <x14:formula1>
            <xm:f>Evalueringsmatrise_grunnlag!$A$9:$A$13</xm:f>
          </x14:formula1>
          <xm:sqref>B33:B41 B77:B90</xm:sqref>
        </x14:dataValidation>
        <x14:dataValidation type="list" allowBlank="1" showInputMessage="1" showErrorMessage="1" xr:uid="{14155030-7845-4919-9FB0-25068BC30954}">
          <x14:formula1>
            <xm:f>Evalueringsmatrise_grunnlag!$A$21:$A$24</xm:f>
          </x14:formula1>
          <xm:sqref>B29</xm:sqref>
        </x14:dataValidation>
        <x14:dataValidation type="list" allowBlank="1" showInputMessage="1" showErrorMessage="1" xr:uid="{DBFCB5B8-5FF1-4357-8818-F4CF813B7984}">
          <x14:formula1>
            <xm:f>Evalueringsmatrise_grunnlag!$E$7:$E$10</xm:f>
          </x14:formula1>
          <xm:sqref>B23</xm:sqref>
        </x14:dataValidation>
        <x14:dataValidation type="list" allowBlank="1" showInputMessage="1" showErrorMessage="1" xr:uid="{3FCDD091-9F88-4AC9-A574-6DC4A2F0F822}">
          <x14:formula1>
            <xm:f>Evalueringsmatrise_grunnlag!$E$2:$E$4</xm:f>
          </x14:formula1>
          <xm:sqref>B31</xm:sqref>
        </x14:dataValidation>
        <x14:dataValidation type="list" allowBlank="1" showInputMessage="1" showErrorMessage="1" xr:uid="{608C8D0A-B851-4D45-B848-082587534DD9}">
          <x14:formula1>
            <xm:f>Evalueringsmatrise_grunnlag!$E$13:$E$17</xm:f>
          </x14:formula1>
          <xm:sqref>B22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094B-BDA1-4852-8CA1-FF9A5D3A1741}">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Slettheia skole</v>
      </c>
      <c r="B2" s="65" t="str">
        <f>$B$12</f>
        <v>1.-7. trinn</v>
      </c>
      <c r="C2" s="22">
        <f>$B$13</f>
        <v>263</v>
      </c>
      <c r="D2" s="22">
        <f>$B$14</f>
        <v>0</v>
      </c>
      <c r="E2" s="22">
        <f>$B$15</f>
        <v>4996</v>
      </c>
      <c r="F2" s="66">
        <f>$B$16</f>
        <v>27895</v>
      </c>
      <c r="G2" s="66">
        <f>$B$17</f>
        <v>18348</v>
      </c>
      <c r="H2" s="66">
        <f>$B$18</f>
        <v>18348</v>
      </c>
      <c r="I2" s="66">
        <f>$B$19</f>
        <v>0</v>
      </c>
      <c r="J2" s="66">
        <f>$B$20</f>
        <v>1968</v>
      </c>
      <c r="K2" s="22">
        <f>$B$21</f>
        <v>2003</v>
      </c>
      <c r="L2" s="32" t="str">
        <f>$B$22</f>
        <v>Nei</v>
      </c>
      <c r="M2" s="32" t="str">
        <f>$B$23</f>
        <v>B</v>
      </c>
      <c r="N2" s="32" t="str">
        <f>$B$24</f>
        <v xml:space="preserve">Ja </v>
      </c>
      <c r="O2" s="33">
        <f>$B$26</f>
        <v>318.60000000000002</v>
      </c>
      <c r="P2" s="32">
        <f>$B$27</f>
        <v>354</v>
      </c>
      <c r="Q2" s="21">
        <f>$B$28</f>
        <v>0.74293785310734461</v>
      </c>
      <c r="R2" s="61" t="str">
        <f>$B$29</f>
        <v>God</v>
      </c>
      <c r="S2" s="22">
        <f>$B$30</f>
        <v>69.764258555133082</v>
      </c>
      <c r="T2" s="32" t="str">
        <f>$B$31</f>
        <v>→</v>
      </c>
      <c r="U2" s="17" t="str">
        <f>$B$33</f>
        <v>EG1</v>
      </c>
      <c r="V2" s="17" t="str">
        <f>$B$34</f>
        <v>EG1</v>
      </c>
      <c r="W2" s="17" t="str">
        <f>$B$35</f>
        <v>EG1</v>
      </c>
      <c r="X2" s="17" t="str">
        <f>$B$36</f>
        <v>EG1</v>
      </c>
      <c r="Y2" s="17" t="str">
        <f>$B$37</f>
        <v>EG1</v>
      </c>
      <c r="Z2" s="17" t="str">
        <f>$B$38</f>
        <v>EG0</v>
      </c>
      <c r="AA2" s="17" t="str">
        <f>$B$39</f>
        <v>EG1</v>
      </c>
      <c r="AB2" s="17" t="str">
        <f>$B$40</f>
        <v>EG1</v>
      </c>
      <c r="AC2" s="17" t="str">
        <f>$B$41</f>
        <v>EG1</v>
      </c>
      <c r="AD2" s="17" t="str">
        <f>$B$43</f>
        <v>TG2</v>
      </c>
      <c r="AE2" s="17" t="str">
        <f>$B$44</f>
        <v>TG1</v>
      </c>
      <c r="AF2" s="17" t="str">
        <f>$B$45</f>
        <v>TG2</v>
      </c>
      <c r="AG2" s="17" t="str">
        <f>$B$46</f>
        <v>TG2</v>
      </c>
      <c r="AH2" s="17" t="str">
        <f>$B$47</f>
        <v>TG2</v>
      </c>
      <c r="AI2" s="17" t="str">
        <f>$B$48</f>
        <v>TG1</v>
      </c>
      <c r="AJ2" s="17" t="str">
        <f>$B$49</f>
        <v>TG1</v>
      </c>
      <c r="AK2" s="17" t="str">
        <f>$B$50</f>
        <v>TG2</v>
      </c>
      <c r="AL2" s="17" t="str">
        <f>$B$51</f>
        <v>TG1</v>
      </c>
      <c r="AM2" s="17" t="str">
        <f>$B$52</f>
        <v>TG2</v>
      </c>
      <c r="AN2" s="17" t="str">
        <f>$B$53</f>
        <v>TG2</v>
      </c>
      <c r="AO2" s="17" t="str">
        <f>$B$54</f>
        <v>TG1</v>
      </c>
      <c r="AP2" s="17" t="str">
        <f>$B$55</f>
        <v>TG1</v>
      </c>
      <c r="AQ2" s="17" t="str">
        <f>$B$56</f>
        <v>TG2</v>
      </c>
      <c r="AR2" s="17" t="str">
        <f>$B$57</f>
        <v>TG2</v>
      </c>
      <c r="AS2" s="17" t="str">
        <f>$B$58</f>
        <v>TG2</v>
      </c>
      <c r="AT2" s="17" t="str">
        <f>$B$59</f>
        <v>TG1</v>
      </c>
      <c r="AU2" s="17" t="str">
        <f>$B$60</f>
        <v>TG1</v>
      </c>
      <c r="AV2" s="17" t="str">
        <f>$B$61</f>
        <v>TG3</v>
      </c>
      <c r="AW2" s="17" t="str">
        <f>$B$62</f>
        <v>TG0</v>
      </c>
      <c r="AX2" s="17" t="str">
        <f>$B$63</f>
        <v>-</v>
      </c>
      <c r="AY2" s="17" t="str">
        <f>$B$64</f>
        <v>TG3</v>
      </c>
      <c r="AZ2" s="17" t="str">
        <f>$B$65</f>
        <v>TG3</v>
      </c>
      <c r="BA2" s="17" t="str">
        <f>$B$66</f>
        <v>TG1</v>
      </c>
      <c r="BB2" s="17" t="str">
        <f>$B$67</f>
        <v>TG2</v>
      </c>
      <c r="BC2" s="17" t="str">
        <f>$B$69</f>
        <v>TG2</v>
      </c>
      <c r="BD2" s="17" t="str">
        <f>$B$70</f>
        <v>TG1</v>
      </c>
      <c r="BE2" s="17" t="str">
        <f>$B$71</f>
        <v>TG2</v>
      </c>
      <c r="BF2" s="17" t="str">
        <f>$B$72</f>
        <v>TG3</v>
      </c>
      <c r="BG2" s="17" t="str">
        <f>$B$73</f>
        <v>TG3</v>
      </c>
      <c r="BH2" s="17" t="str">
        <f>$B$74</f>
        <v>TG3</v>
      </c>
      <c r="BI2" s="17" t="str">
        <f>$B$75</f>
        <v>TG2</v>
      </c>
      <c r="BJ2" s="17" t="str">
        <f>$B$77</f>
        <v>TG2</v>
      </c>
      <c r="BK2" s="17" t="str">
        <f>$B$78</f>
        <v>TG1</v>
      </c>
      <c r="BL2" s="17" t="str">
        <f>$B$79</f>
        <v>TG3</v>
      </c>
      <c r="BM2" s="17" t="str">
        <f>$B$80</f>
        <v>TG2</v>
      </c>
      <c r="BN2" s="17" t="str">
        <f>$B$81</f>
        <v>TG3</v>
      </c>
      <c r="BO2" s="17" t="str">
        <f>$B$82</f>
        <v>TG3</v>
      </c>
      <c r="BP2" s="17" t="str">
        <f>$B$83</f>
        <v>TG3</v>
      </c>
      <c r="BQ2" s="17" t="str">
        <f>$B$84</f>
        <v>TG2</v>
      </c>
      <c r="BR2" s="17" t="str">
        <f>$B$85</f>
        <v>TG3</v>
      </c>
      <c r="BS2" s="17" t="str">
        <f>$B$86</f>
        <v>TG3</v>
      </c>
      <c r="BT2" s="17" t="str">
        <f>$B$87</f>
        <v>TG3</v>
      </c>
      <c r="BU2" s="17" t="str">
        <f>$B$88</f>
        <v>TG3</v>
      </c>
      <c r="BV2" s="17" t="str">
        <f>$B$89</f>
        <v>-</v>
      </c>
      <c r="BW2" s="17" t="str">
        <f>$B$90</f>
        <v>TG3</v>
      </c>
      <c r="BX2" s="17" t="e">
        <f>#REF!</f>
        <v>#REF!</v>
      </c>
      <c r="BY2" s="17" t="e">
        <f>#REF!</f>
        <v>#REF!</v>
      </c>
      <c r="BZ2" s="17" t="e">
        <f>#REF!</f>
        <v>#REF!</v>
      </c>
      <c r="CA2" s="17" t="e">
        <f>#REF!</f>
        <v>#REF!</v>
      </c>
      <c r="CB2" s="17" t="e">
        <f>#REF!</f>
        <v>#REF!</v>
      </c>
      <c r="CC2" s="97">
        <f>E48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668</v>
      </c>
      <c r="B11" s="9" t="s">
        <v>303</v>
      </c>
      <c r="C11" s="9" t="s">
        <v>304</v>
      </c>
      <c r="AW11" s="1"/>
      <c r="AX11" s="1"/>
    </row>
    <row r="12" spans="1:81" ht="15.75" x14ac:dyDescent="0.25">
      <c r="A12" s="51" t="s">
        <v>247</v>
      </c>
      <c r="B12" s="34" t="s">
        <v>332</v>
      </c>
      <c r="C12" s="51"/>
      <c r="D12" s="18"/>
      <c r="E12" s="10"/>
      <c r="F12" s="10"/>
      <c r="G12" s="10"/>
      <c r="H12" s="10"/>
      <c r="I12" s="10"/>
      <c r="J12" s="10"/>
      <c r="K12" s="10"/>
      <c r="L12" s="10"/>
      <c r="M12" s="10"/>
      <c r="N12" s="10"/>
      <c r="O12" s="10"/>
      <c r="P12" s="10"/>
      <c r="Q12" s="10"/>
      <c r="R12" s="10"/>
      <c r="S12" s="10"/>
      <c r="T12" s="10"/>
      <c r="U12" s="10"/>
      <c r="V12" s="10"/>
      <c r="W12" s="10"/>
      <c r="X12" s="10"/>
      <c r="Y12" s="10"/>
      <c r="Z12" s="10"/>
      <c r="AA12" s="10"/>
      <c r="BD12" s="10"/>
      <c r="BE12" s="10"/>
    </row>
    <row r="13" spans="1:81" ht="15.75" x14ac:dyDescent="0.25">
      <c r="A13" s="51" t="s">
        <v>248</v>
      </c>
      <c r="B13" s="19">
        <v>263</v>
      </c>
      <c r="C13" s="51"/>
      <c r="D13" s="18"/>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81" ht="15.75" x14ac:dyDescent="0.25">
      <c r="A14" s="51" t="s">
        <v>249</v>
      </c>
      <c r="B14" s="28"/>
      <c r="C14" s="71" t="s">
        <v>410</v>
      </c>
      <c r="D14" s="18"/>
      <c r="E14" s="10"/>
      <c r="F14" s="10"/>
      <c r="G14" s="10"/>
      <c r="H14" s="10"/>
      <c r="I14" s="10"/>
      <c r="J14" s="10"/>
      <c r="K14" s="10"/>
      <c r="L14" s="10"/>
      <c r="M14" s="10"/>
      <c r="N14" s="10"/>
      <c r="O14" s="10"/>
      <c r="R14" s="10"/>
    </row>
    <row r="15" spans="1:81" ht="15" x14ac:dyDescent="0.2">
      <c r="A15" s="51" t="s">
        <v>250</v>
      </c>
      <c r="B15" s="17">
        <v>4996</v>
      </c>
      <c r="C15" s="51"/>
      <c r="D15" s="18"/>
      <c r="F15" s="1"/>
      <c r="G15" s="1"/>
    </row>
    <row r="16" spans="1:81" ht="15" x14ac:dyDescent="0.2">
      <c r="A16" s="51" t="s">
        <v>251</v>
      </c>
      <c r="B16" s="17">
        <v>27895</v>
      </c>
      <c r="C16" s="51" t="s">
        <v>669</v>
      </c>
      <c r="D16" s="18"/>
      <c r="F16" s="1"/>
      <c r="G16" s="1"/>
    </row>
    <row r="17" spans="1:18" ht="15" x14ac:dyDescent="0.2">
      <c r="A17" s="51" t="s">
        <v>252</v>
      </c>
      <c r="B17" s="63">
        <f>$B$18+$B$19</f>
        <v>18348</v>
      </c>
      <c r="C17" s="51"/>
      <c r="D17" s="18"/>
      <c r="F17" s="1"/>
      <c r="G17" s="1"/>
    </row>
    <row r="18" spans="1:18" ht="15" hidden="1" outlineLevel="2" x14ac:dyDescent="0.2">
      <c r="A18" s="49" t="s">
        <v>253</v>
      </c>
      <c r="B18" s="17">
        <v>18348</v>
      </c>
      <c r="C18" s="52"/>
      <c r="D18" s="18"/>
      <c r="F18" s="1"/>
      <c r="G18" s="1"/>
    </row>
    <row r="19" spans="1:18" ht="15" hidden="1" outlineLevel="2" x14ac:dyDescent="0.2">
      <c r="A19" s="49" t="s">
        <v>254</v>
      </c>
      <c r="B19" s="17">
        <v>0</v>
      </c>
      <c r="C19" s="52"/>
      <c r="D19" s="18"/>
      <c r="F19" s="1"/>
      <c r="G19" s="1"/>
    </row>
    <row r="20" spans="1:18" ht="30" collapsed="1" x14ac:dyDescent="0.2">
      <c r="A20" s="51" t="s">
        <v>255</v>
      </c>
      <c r="B20" s="17">
        <v>1968</v>
      </c>
      <c r="C20" s="51" t="s">
        <v>670</v>
      </c>
      <c r="D20" s="18"/>
      <c r="F20" s="1"/>
      <c r="G20" s="1"/>
    </row>
    <row r="21" spans="1:18" ht="15" x14ac:dyDescent="0.2">
      <c r="A21" s="51" t="s">
        <v>256</v>
      </c>
      <c r="B21" s="17">
        <v>2003</v>
      </c>
      <c r="C21" s="51"/>
      <c r="D21" s="18"/>
      <c r="F21" s="1"/>
      <c r="G21" s="1"/>
    </row>
    <row r="22" spans="1:18" ht="15" x14ac:dyDescent="0.2">
      <c r="A22" s="51" t="s">
        <v>257</v>
      </c>
      <c r="B22" s="17" t="s">
        <v>30</v>
      </c>
      <c r="C22" s="51"/>
      <c r="D22" s="18"/>
      <c r="F22" s="1"/>
      <c r="G22" s="1"/>
    </row>
    <row r="23" spans="1:18" ht="32.1" customHeight="1" x14ac:dyDescent="0.2">
      <c r="A23" s="51" t="s">
        <v>258</v>
      </c>
      <c r="B23" s="17" t="s">
        <v>18</v>
      </c>
      <c r="C23" s="51" t="str">
        <f>IF(Slettheia!B23=Evalueringsmatrise_grunnlag!E7,"Vedlikehold og utskifting ved A-bygg er allerede finansiert ifm. vedlikeholdsstrategien og midler er allokert hos Eiendom."," ")</f>
        <v xml:space="preserve"> </v>
      </c>
      <c r="D23" s="18"/>
      <c r="F23" s="1"/>
      <c r="G23" s="1"/>
    </row>
    <row r="24" spans="1:18" ht="30" x14ac:dyDescent="0.2">
      <c r="A24" s="51" t="s">
        <v>259</v>
      </c>
      <c r="B24" s="17" t="s">
        <v>46</v>
      </c>
      <c r="C24" s="51" t="s">
        <v>671</v>
      </c>
      <c r="D24" s="18"/>
      <c r="F24" s="1"/>
      <c r="G24" s="1"/>
    </row>
    <row r="25" spans="1:18" ht="27" customHeight="1" x14ac:dyDescent="0.25">
      <c r="A25" s="62" t="s">
        <v>309</v>
      </c>
      <c r="B25" s="38"/>
      <c r="C25" s="39"/>
      <c r="F25" s="1"/>
      <c r="G25" s="1"/>
    </row>
    <row r="26" spans="1:18" ht="30" hidden="1" outlineLevel="2" x14ac:dyDescent="0.25">
      <c r="A26" s="49" t="s">
        <v>310</v>
      </c>
      <c r="B26" s="22">
        <f>B27*0.9</f>
        <v>318.60000000000002</v>
      </c>
      <c r="C26" s="52"/>
      <c r="D26" s="18"/>
      <c r="E26" s="10"/>
      <c r="F26" s="10"/>
      <c r="G26" s="10"/>
      <c r="H26" s="10"/>
      <c r="I26" s="10"/>
      <c r="J26" s="10"/>
      <c r="K26" s="10"/>
      <c r="L26" s="10"/>
      <c r="M26" s="10"/>
      <c r="N26" s="10"/>
      <c r="O26" s="10"/>
      <c r="R26" s="10"/>
    </row>
    <row r="27" spans="1:18" ht="30" hidden="1" outlineLevel="2" x14ac:dyDescent="0.25">
      <c r="A27" s="49" t="s">
        <v>311</v>
      </c>
      <c r="B27" s="19">
        <v>354</v>
      </c>
      <c r="C27" s="52"/>
      <c r="D27" s="18"/>
      <c r="E27" s="10"/>
      <c r="F27" s="10"/>
      <c r="G27" s="10"/>
      <c r="H27" s="10"/>
      <c r="I27" s="10"/>
      <c r="J27" s="10"/>
      <c r="K27" s="10"/>
      <c r="L27" s="10"/>
      <c r="M27" s="10"/>
      <c r="N27" s="10"/>
      <c r="O27" s="10"/>
      <c r="R27" s="10"/>
    </row>
    <row r="28" spans="1:18" ht="15" collapsed="1" x14ac:dyDescent="0.25">
      <c r="A28" s="50" t="s">
        <v>290</v>
      </c>
      <c r="B28" s="21">
        <f>B13/B27</f>
        <v>0.74293785310734461</v>
      </c>
      <c r="C28" s="51"/>
      <c r="D28" s="18"/>
      <c r="F28" s="1"/>
      <c r="G28" s="1"/>
    </row>
    <row r="29" spans="1:18" ht="15" x14ac:dyDescent="0.2">
      <c r="A29" s="50" t="s">
        <v>263</v>
      </c>
      <c r="B29" s="67" t="s">
        <v>39</v>
      </c>
      <c r="C29" s="51"/>
      <c r="D29" s="18"/>
      <c r="F29" s="1"/>
      <c r="G29" s="1"/>
    </row>
    <row r="30" spans="1:18" ht="30" hidden="1" outlineLevel="2" x14ac:dyDescent="0.25">
      <c r="A30" s="49" t="s">
        <v>264</v>
      </c>
      <c r="B30" s="22">
        <f>$B$17/$B$13</f>
        <v>69.764258555133082</v>
      </c>
      <c r="C30" s="52"/>
      <c r="D30" s="18"/>
      <c r="E30" s="10"/>
      <c r="F30" s="10"/>
      <c r="G30" s="10"/>
      <c r="H30" s="10"/>
      <c r="I30" s="10"/>
      <c r="J30" s="10"/>
      <c r="K30" s="10"/>
      <c r="L30" s="10"/>
      <c r="M30" s="10"/>
      <c r="N30" s="10"/>
      <c r="O30" s="10"/>
      <c r="R30" s="10"/>
    </row>
    <row r="31" spans="1:18" ht="15" collapsed="1" x14ac:dyDescent="0.2">
      <c r="A31" s="50" t="s">
        <v>291</v>
      </c>
      <c r="B31" s="30" t="s">
        <v>7</v>
      </c>
      <c r="C31" s="51" t="s">
        <v>341</v>
      </c>
      <c r="D31" s="18"/>
      <c r="F31" s="1"/>
      <c r="G31" s="1"/>
    </row>
    <row r="32" spans="1:18" ht="27" customHeight="1" x14ac:dyDescent="0.25">
      <c r="A32" s="62" t="s">
        <v>313</v>
      </c>
      <c r="B32" s="38" t="s">
        <v>313</v>
      </c>
      <c r="C32" s="39" t="s">
        <v>313</v>
      </c>
      <c r="F32" s="1"/>
      <c r="G32" s="1"/>
    </row>
    <row r="33" spans="1:7" ht="15.75" hidden="1" outlineLevel="1" x14ac:dyDescent="0.2">
      <c r="A33" s="50" t="s">
        <v>51</v>
      </c>
      <c r="B33" s="53" t="s">
        <v>23</v>
      </c>
      <c r="C33" s="51"/>
      <c r="D33" s="18"/>
      <c r="F33" s="1"/>
      <c r="G33" s="1"/>
    </row>
    <row r="34" spans="1:7" ht="15" hidden="1" outlineLevel="2" x14ac:dyDescent="0.2">
      <c r="A34" s="49" t="s">
        <v>56</v>
      </c>
      <c r="B34" s="17" t="s">
        <v>23</v>
      </c>
      <c r="C34" s="52" t="s">
        <v>672</v>
      </c>
      <c r="D34" s="18"/>
      <c r="F34" s="1"/>
      <c r="G34" s="1"/>
    </row>
    <row r="35" spans="1:7" ht="30" hidden="1" outlineLevel="2" x14ac:dyDescent="0.2">
      <c r="A35" s="49" t="s">
        <v>268</v>
      </c>
      <c r="B35" s="17" t="s">
        <v>23</v>
      </c>
      <c r="C35" s="52" t="s">
        <v>673</v>
      </c>
      <c r="D35" s="18"/>
      <c r="F35" s="1"/>
      <c r="G35" s="1"/>
    </row>
    <row r="36" spans="1:7" ht="29.45" hidden="1" customHeight="1" outlineLevel="2" x14ac:dyDescent="0.2">
      <c r="A36" s="49" t="s">
        <v>269</v>
      </c>
      <c r="B36" s="17" t="s">
        <v>23</v>
      </c>
      <c r="C36" s="52" t="s">
        <v>674</v>
      </c>
      <c r="D36" s="18"/>
      <c r="F36" s="1"/>
      <c r="G36" s="1"/>
    </row>
    <row r="37" spans="1:7" ht="15.75" hidden="1" outlineLevel="1" x14ac:dyDescent="0.2">
      <c r="A37" s="50" t="s">
        <v>71</v>
      </c>
      <c r="B37" s="53" t="s">
        <v>23</v>
      </c>
      <c r="C37" s="51"/>
      <c r="D37" s="18"/>
      <c r="F37" s="1"/>
      <c r="G37" s="1"/>
    </row>
    <row r="38" spans="1:7" ht="27.95" hidden="1" customHeight="1" outlineLevel="2" x14ac:dyDescent="0.2">
      <c r="A38" s="49" t="s">
        <v>74</v>
      </c>
      <c r="B38" s="17" t="s">
        <v>20</v>
      </c>
      <c r="C38" s="52"/>
      <c r="D38" s="18"/>
      <c r="F38" s="1"/>
      <c r="G38" s="1"/>
    </row>
    <row r="39" spans="1:7" ht="15" hidden="1" outlineLevel="2" x14ac:dyDescent="0.2">
      <c r="A39" s="49" t="s">
        <v>79</v>
      </c>
      <c r="B39" s="17" t="s">
        <v>23</v>
      </c>
      <c r="C39" s="52"/>
      <c r="D39" s="18"/>
      <c r="F39" s="1"/>
      <c r="G39" s="1"/>
    </row>
    <row r="40" spans="1:7" ht="15.75" hidden="1" outlineLevel="1" x14ac:dyDescent="0.2">
      <c r="A40" s="50" t="s">
        <v>84</v>
      </c>
      <c r="B40" s="53" t="s">
        <v>23</v>
      </c>
      <c r="C40" s="51"/>
      <c r="D40" s="18"/>
      <c r="F40" s="1"/>
      <c r="G40" s="1"/>
    </row>
    <row r="41" spans="1:7" ht="18.75" collapsed="1" x14ac:dyDescent="0.2">
      <c r="A41" s="50" t="s">
        <v>272</v>
      </c>
      <c r="B41" s="54" t="s">
        <v>23</v>
      </c>
      <c r="C41" s="51"/>
      <c r="D41" s="18"/>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8</v>
      </c>
      <c r="C44" s="52"/>
      <c r="F44" s="1"/>
      <c r="G44" s="1"/>
    </row>
    <row r="45" spans="1:7" ht="15" hidden="1" outlineLevel="2" x14ac:dyDescent="0.2">
      <c r="A45" s="49" t="s">
        <v>105</v>
      </c>
      <c r="B45" s="17" t="s">
        <v>11</v>
      </c>
      <c r="C45" s="52"/>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11</v>
      </c>
      <c r="C50" s="52"/>
      <c r="F50" s="1"/>
      <c r="G50" s="1"/>
    </row>
    <row r="51" spans="1:7" ht="15" hidden="1" outlineLevel="2" x14ac:dyDescent="0.2">
      <c r="A51" s="49" t="s">
        <v>127</v>
      </c>
      <c r="B51" s="17" t="s">
        <v>8</v>
      </c>
      <c r="C51" s="52"/>
      <c r="D51" s="18"/>
      <c r="F51" s="1"/>
      <c r="G51" s="1"/>
    </row>
    <row r="52" spans="1:7" ht="15.75" hidden="1" outlineLevel="1" x14ac:dyDescent="0.2">
      <c r="A52" s="50" t="s">
        <v>273</v>
      </c>
      <c r="B52" s="53" t="s">
        <v>11</v>
      </c>
      <c r="C52" s="51"/>
      <c r="D52" s="18"/>
      <c r="F52" s="1"/>
      <c r="G52" s="1"/>
    </row>
    <row r="53" spans="1:7" ht="15" hidden="1" outlineLevel="2" x14ac:dyDescent="0.2">
      <c r="A53" s="49" t="s">
        <v>132</v>
      </c>
      <c r="B53" s="17" t="s">
        <v>11</v>
      </c>
      <c r="C53" s="52"/>
      <c r="D53" s="18"/>
      <c r="F53" s="1"/>
      <c r="G53" s="1"/>
    </row>
    <row r="54" spans="1:7" ht="15" hidden="1" outlineLevel="2" x14ac:dyDescent="0.2">
      <c r="A54" s="49" t="s">
        <v>137</v>
      </c>
      <c r="B54" s="17" t="s">
        <v>8</v>
      </c>
      <c r="C54" s="52"/>
      <c r="D54" s="18"/>
      <c r="F54" s="1"/>
      <c r="G54" s="1"/>
    </row>
    <row r="55" spans="1:7" ht="15" hidden="1" outlineLevel="2" x14ac:dyDescent="0.2">
      <c r="A55" s="49" t="s">
        <v>142</v>
      </c>
      <c r="B55" s="17" t="s">
        <v>8</v>
      </c>
      <c r="C55" s="52"/>
      <c r="D55" s="18"/>
      <c r="F55" s="1"/>
      <c r="G55" s="1"/>
    </row>
    <row r="56" spans="1:7" ht="15" hidden="1" outlineLevel="2" x14ac:dyDescent="0.2">
      <c r="A56" s="49" t="s">
        <v>274</v>
      </c>
      <c r="B56" s="17" t="s">
        <v>11</v>
      </c>
      <c r="C56" s="52"/>
      <c r="D56" s="18"/>
      <c r="F56" s="1"/>
      <c r="G56" s="1"/>
    </row>
    <row r="57" spans="1:7" ht="15.75" hidden="1" outlineLevel="1" x14ac:dyDescent="0.2">
      <c r="A57" s="50" t="s">
        <v>275</v>
      </c>
      <c r="B57" s="53" t="s">
        <v>11</v>
      </c>
      <c r="C57" s="51"/>
      <c r="D57" s="18"/>
      <c r="F57" s="1"/>
      <c r="G57" s="1"/>
    </row>
    <row r="58" spans="1:7" ht="15" hidden="1" outlineLevel="2" x14ac:dyDescent="0.2">
      <c r="A58" s="49" t="s">
        <v>276</v>
      </c>
      <c r="B58" s="17" t="s">
        <v>11</v>
      </c>
      <c r="C58" s="52"/>
      <c r="D58" s="18"/>
      <c r="F58" s="1"/>
      <c r="G58" s="1"/>
    </row>
    <row r="59" spans="1:7" ht="15" hidden="1" outlineLevel="2" x14ac:dyDescent="0.2">
      <c r="A59" s="49" t="s">
        <v>158</v>
      </c>
      <c r="B59" s="17" t="s">
        <v>8</v>
      </c>
      <c r="C59" s="52"/>
      <c r="D59" s="18"/>
      <c r="F59" s="1"/>
      <c r="G59" s="1"/>
    </row>
    <row r="60" spans="1:7" ht="15" hidden="1" outlineLevel="2" x14ac:dyDescent="0.2">
      <c r="A60" s="49" t="s">
        <v>163</v>
      </c>
      <c r="B60" s="17" t="s">
        <v>8</v>
      </c>
      <c r="C60" s="52"/>
      <c r="D60" s="18"/>
      <c r="F60" s="1"/>
      <c r="G60" s="1"/>
    </row>
    <row r="61" spans="1:7" ht="30" hidden="1" outlineLevel="2" x14ac:dyDescent="0.2">
      <c r="A61" s="49" t="s">
        <v>277</v>
      </c>
      <c r="B61" s="17" t="s">
        <v>13</v>
      </c>
      <c r="C61" s="52" t="s">
        <v>675</v>
      </c>
      <c r="D61" s="18"/>
      <c r="F61" s="1"/>
      <c r="G61" s="1"/>
    </row>
    <row r="62" spans="1:7" ht="15" hidden="1" outlineLevel="2" x14ac:dyDescent="0.2">
      <c r="A62" s="49" t="s">
        <v>278</v>
      </c>
      <c r="B62" s="17" t="s">
        <v>5</v>
      </c>
      <c r="C62" s="52"/>
      <c r="D62" s="18"/>
      <c r="F62" s="1"/>
      <c r="G62" s="1"/>
    </row>
    <row r="63" spans="1:7" ht="15" hidden="1" outlineLevel="2" x14ac:dyDescent="0.2">
      <c r="A63" s="49" t="s">
        <v>172</v>
      </c>
      <c r="B63" s="17" t="s">
        <v>2</v>
      </c>
      <c r="C63" s="52"/>
      <c r="D63" s="18"/>
      <c r="F63" s="1"/>
      <c r="G63" s="1"/>
    </row>
    <row r="64" spans="1:7" ht="30" hidden="1" outlineLevel="1" x14ac:dyDescent="0.2">
      <c r="A64" s="50" t="s">
        <v>177</v>
      </c>
      <c r="B64" s="53" t="s">
        <v>13</v>
      </c>
      <c r="C64" s="51"/>
      <c r="D64" s="18"/>
      <c r="F64" s="1"/>
      <c r="G64" s="1"/>
    </row>
    <row r="65" spans="1:7" ht="30" hidden="1" outlineLevel="2" x14ac:dyDescent="0.2">
      <c r="A65" s="49" t="s">
        <v>178</v>
      </c>
      <c r="B65" s="17" t="s">
        <v>13</v>
      </c>
      <c r="C65" s="52" t="s">
        <v>598</v>
      </c>
      <c r="D65" s="18"/>
      <c r="F65" s="1"/>
      <c r="G65" s="1"/>
    </row>
    <row r="66" spans="1:7" ht="15.75" hidden="1" outlineLevel="1" x14ac:dyDescent="0.2">
      <c r="A66" s="50" t="s">
        <v>183</v>
      </c>
      <c r="B66" s="53" t="s">
        <v>8</v>
      </c>
      <c r="C66" s="51"/>
      <c r="D66" s="18"/>
      <c r="F66" s="1"/>
      <c r="G66" s="1"/>
    </row>
    <row r="67" spans="1:7" ht="18.75" collapsed="1" x14ac:dyDescent="0.2">
      <c r="A67" s="50" t="s">
        <v>293</v>
      </c>
      <c r="B67" s="54" t="s">
        <v>11</v>
      </c>
      <c r="C67" s="51" t="s">
        <v>676</v>
      </c>
      <c r="D67" s="18"/>
      <c r="F67" s="1"/>
      <c r="G67" s="1"/>
    </row>
    <row r="68" spans="1:7" ht="27" customHeight="1" x14ac:dyDescent="0.25">
      <c r="A68" s="62" t="s">
        <v>189</v>
      </c>
      <c r="B68" s="38"/>
      <c r="C68" s="39"/>
      <c r="F68" s="1"/>
      <c r="G68" s="1"/>
    </row>
    <row r="69" spans="1:7" ht="15.75" x14ac:dyDescent="0.2">
      <c r="A69" s="50" t="s">
        <v>280</v>
      </c>
      <c r="B69" s="53" t="s">
        <v>11</v>
      </c>
      <c r="C69" s="51"/>
      <c r="D69" s="18"/>
      <c r="F69" s="1"/>
      <c r="G69" s="1"/>
    </row>
    <row r="70" spans="1:7" ht="15" hidden="1" outlineLevel="2" x14ac:dyDescent="0.2">
      <c r="A70" s="49" t="s">
        <v>281</v>
      </c>
      <c r="B70" s="17" t="s">
        <v>8</v>
      </c>
      <c r="C70" s="52"/>
      <c r="D70" s="18"/>
      <c r="F70" s="1"/>
      <c r="G70" s="1"/>
    </row>
    <row r="71" spans="1:7" ht="15" hidden="1" outlineLevel="2" x14ac:dyDescent="0.2">
      <c r="A71" s="49" t="s">
        <v>200</v>
      </c>
      <c r="B71" s="17" t="s">
        <v>11</v>
      </c>
      <c r="C71" s="52"/>
      <c r="D71" s="18"/>
      <c r="F71" s="1"/>
      <c r="G71" s="1"/>
    </row>
    <row r="72" spans="1:7" ht="45" collapsed="1" x14ac:dyDescent="0.2">
      <c r="A72" s="50" t="s">
        <v>205</v>
      </c>
      <c r="B72" s="53" t="s">
        <v>13</v>
      </c>
      <c r="C72" s="51" t="s">
        <v>677</v>
      </c>
      <c r="D72" s="18"/>
      <c r="F72" s="1"/>
      <c r="G72" s="1"/>
    </row>
    <row r="73" spans="1:7" ht="45" hidden="1" outlineLevel="2" x14ac:dyDescent="0.2">
      <c r="A73" s="49" t="s">
        <v>206</v>
      </c>
      <c r="B73" s="17" t="s">
        <v>13</v>
      </c>
      <c r="C73" s="52" t="s">
        <v>678</v>
      </c>
      <c r="D73" s="18"/>
      <c r="F73" s="1"/>
      <c r="G73" s="1"/>
    </row>
    <row r="74" spans="1:7" ht="30" hidden="1" outlineLevel="2" x14ac:dyDescent="0.2">
      <c r="A74" s="49" t="s">
        <v>211</v>
      </c>
      <c r="B74" s="17" t="s">
        <v>13</v>
      </c>
      <c r="C74" s="52" t="s">
        <v>679</v>
      </c>
      <c r="D74" s="18"/>
      <c r="F74" s="1"/>
      <c r="G74" s="1"/>
    </row>
    <row r="75" spans="1:7" ht="15" hidden="1" outlineLevel="2" x14ac:dyDescent="0.2">
      <c r="A75" s="49" t="s">
        <v>282</v>
      </c>
      <c r="B75" s="17" t="s">
        <v>11</v>
      </c>
      <c r="C75" s="52"/>
      <c r="D75" s="18"/>
      <c r="F75" s="1"/>
      <c r="G75" s="1"/>
    </row>
    <row r="76" spans="1:7" ht="27" customHeight="1" collapsed="1" x14ac:dyDescent="0.25">
      <c r="A76" s="62" t="s">
        <v>319</v>
      </c>
      <c r="B76" s="38"/>
      <c r="C76" s="39"/>
      <c r="F76" s="1"/>
      <c r="G76" s="1"/>
    </row>
    <row r="77" spans="1:7" ht="30" x14ac:dyDescent="0.2">
      <c r="A77" s="50" t="s">
        <v>283</v>
      </c>
      <c r="B77" s="53" t="s">
        <v>11</v>
      </c>
      <c r="C77" s="51" t="s">
        <v>370</v>
      </c>
      <c r="D77" s="18"/>
      <c r="F77" s="1"/>
      <c r="G77" s="1"/>
    </row>
    <row r="78" spans="1:7" ht="15" hidden="1" outlineLevel="2" x14ac:dyDescent="0.2">
      <c r="A78" s="49" t="s">
        <v>223</v>
      </c>
      <c r="B78" s="17" t="s">
        <v>8</v>
      </c>
      <c r="C78" s="52"/>
      <c r="D78" s="18"/>
      <c r="F78" s="1"/>
      <c r="G78" s="1"/>
    </row>
    <row r="79" spans="1:7" ht="45" hidden="1" outlineLevel="2" x14ac:dyDescent="0.2">
      <c r="A79" s="49" t="s">
        <v>284</v>
      </c>
      <c r="B79" s="17" t="s">
        <v>13</v>
      </c>
      <c r="C79" s="52" t="s">
        <v>680</v>
      </c>
      <c r="D79" s="18"/>
      <c r="F79" s="1"/>
      <c r="G79" s="1"/>
    </row>
    <row r="80" spans="1:7" ht="30" hidden="1" outlineLevel="2" x14ac:dyDescent="0.2">
      <c r="A80" s="49" t="s">
        <v>285</v>
      </c>
      <c r="B80" s="17" t="s">
        <v>11</v>
      </c>
      <c r="C80" s="52"/>
      <c r="D80" s="18"/>
      <c r="F80" s="1"/>
      <c r="G80" s="1"/>
    </row>
    <row r="81" spans="1:7" ht="15" hidden="1" outlineLevel="2" x14ac:dyDescent="0.2">
      <c r="A81" s="49" t="s">
        <v>230</v>
      </c>
      <c r="B81" s="17" t="s">
        <v>13</v>
      </c>
      <c r="C81" s="1" t="s">
        <v>681</v>
      </c>
      <c r="D81" s="18"/>
      <c r="F81" s="1"/>
      <c r="G81" s="1"/>
    </row>
    <row r="82" spans="1:7" ht="15" hidden="1" outlineLevel="2" x14ac:dyDescent="0.2">
      <c r="A82" s="49" t="s">
        <v>231</v>
      </c>
      <c r="B82" s="17" t="s">
        <v>13</v>
      </c>
      <c r="C82" s="52" t="s">
        <v>682</v>
      </c>
      <c r="D82" s="18"/>
      <c r="F82" s="1"/>
      <c r="G82" s="1"/>
    </row>
    <row r="83" spans="1:7" ht="30" hidden="1" outlineLevel="2" x14ac:dyDescent="0.2">
      <c r="A83" s="49" t="s">
        <v>232</v>
      </c>
      <c r="B83" s="17" t="s">
        <v>13</v>
      </c>
      <c r="C83" s="52" t="s">
        <v>617</v>
      </c>
      <c r="D83" s="18"/>
      <c r="F83" s="1"/>
      <c r="G83" s="1"/>
    </row>
    <row r="84" spans="1:7" ht="15" hidden="1" outlineLevel="2" x14ac:dyDescent="0.2">
      <c r="A84" s="49" t="s">
        <v>233</v>
      </c>
      <c r="B84" s="17" t="s">
        <v>11</v>
      </c>
      <c r="C84" s="52"/>
      <c r="D84" s="18"/>
      <c r="F84" s="1"/>
      <c r="G84" s="1"/>
    </row>
    <row r="85" spans="1:7" ht="30" collapsed="1" x14ac:dyDescent="0.2">
      <c r="A85" s="50" t="s">
        <v>235</v>
      </c>
      <c r="B85" s="53" t="s">
        <v>13</v>
      </c>
      <c r="C85" s="94" t="s">
        <v>683</v>
      </c>
      <c r="D85" s="18"/>
      <c r="F85" s="1"/>
      <c r="G85" s="1"/>
    </row>
    <row r="86" spans="1:7" ht="30" hidden="1" outlineLevel="2" x14ac:dyDescent="0.2">
      <c r="A86" s="49" t="s">
        <v>240</v>
      </c>
      <c r="B86" s="17" t="s">
        <v>13</v>
      </c>
      <c r="C86" s="52" t="s">
        <v>684</v>
      </c>
      <c r="D86" s="18"/>
      <c r="F86" s="1"/>
      <c r="G86" s="1"/>
    </row>
    <row r="87" spans="1:7" ht="30" hidden="1" outlineLevel="2" x14ac:dyDescent="0.2">
      <c r="A87" s="49" t="s">
        <v>241</v>
      </c>
      <c r="B87" s="17" t="s">
        <v>13</v>
      </c>
      <c r="C87" s="52" t="s">
        <v>685</v>
      </c>
      <c r="D87" s="18"/>
      <c r="F87" s="1"/>
      <c r="G87" s="1"/>
    </row>
    <row r="88" spans="1:7" ht="15" hidden="1" outlineLevel="2" x14ac:dyDescent="0.2">
      <c r="A88" s="49" t="s">
        <v>242</v>
      </c>
      <c r="B88" s="17" t="s">
        <v>13</v>
      </c>
      <c r="C88" s="52" t="s">
        <v>470</v>
      </c>
      <c r="D88" s="18"/>
      <c r="F88" s="1"/>
      <c r="G88" s="1"/>
    </row>
    <row r="89" spans="1:7" ht="15" hidden="1" outlineLevel="2" x14ac:dyDescent="0.2">
      <c r="A89" s="49" t="s">
        <v>243</v>
      </c>
      <c r="B89" s="17" t="s">
        <v>2</v>
      </c>
      <c r="C89" s="52" t="s">
        <v>531</v>
      </c>
      <c r="D89" s="18"/>
      <c r="F89" s="1"/>
      <c r="G89" s="1"/>
    </row>
    <row r="90" spans="1:7" ht="15" hidden="1" outlineLevel="2" x14ac:dyDescent="0.2">
      <c r="A90" s="49" t="s">
        <v>244</v>
      </c>
      <c r="B90" s="17" t="s">
        <v>13</v>
      </c>
      <c r="C90" s="52" t="s">
        <v>686</v>
      </c>
      <c r="D90" s="18"/>
      <c r="F90" s="1"/>
      <c r="G90" s="1"/>
    </row>
    <row r="91" spans="1:7" ht="12.75" customHeight="1" collapsed="1" x14ac:dyDescent="0.2">
      <c r="F91" s="1"/>
      <c r="G91" s="1"/>
    </row>
  </sheetData>
  <sheetProtection formatColumns="0" formatRows="0" insertHyperlinks="0" selectLockedCells="1"/>
  <dataConsolidate/>
  <conditionalFormatting sqref="B21:B24 B43:B67 B69:B75 B77:B90">
    <cfRule type="containsText" dxfId="932" priority="73" operator="containsText" text="TG0">
      <formula>NOT(ISERROR(SEARCH("TG0",B21)))</formula>
    </cfRule>
    <cfRule type="containsText" dxfId="931" priority="72" operator="containsText" text="TG1">
      <formula>NOT(ISERROR(SEARCH("TG1",B21)))</formula>
    </cfRule>
    <cfRule type="containsText" dxfId="930" priority="71" operator="containsText" text="TG2">
      <formula>NOT(ISERROR(SEARCH("TG2",B21)))</formula>
    </cfRule>
    <cfRule type="containsText" dxfId="929" priority="70" operator="containsText" text="TG3">
      <formula>NOT(ISERROR(SEARCH("TG3",B21)))</formula>
    </cfRule>
  </conditionalFormatting>
  <conditionalFormatting sqref="B22 B24">
    <cfRule type="containsText" dxfId="928" priority="69" operator="containsText" text="Ja">
      <formula>NOT(ISERROR(SEARCH("Ja",B22)))</formula>
    </cfRule>
  </conditionalFormatting>
  <conditionalFormatting sqref="B22">
    <cfRule type="containsText" dxfId="927" priority="68" operator="containsText" text="ja">
      <formula>NOT(ISERROR(SEARCH("ja",B22)))</formula>
    </cfRule>
  </conditionalFormatting>
  <conditionalFormatting sqref="B28">
    <cfRule type="cellIs" dxfId="926" priority="78" operator="lessThan">
      <formula>0.79</formula>
    </cfRule>
    <cfRule type="cellIs" dxfId="925" priority="79" operator="greaterThan">
      <formula>0.9</formula>
    </cfRule>
    <cfRule type="cellIs" dxfId="924" priority="80" operator="greaterThan">
      <formula>0.79</formula>
    </cfRule>
  </conditionalFormatting>
  <conditionalFormatting sqref="B29">
    <cfRule type="containsText" dxfId="923" priority="20" operator="containsText" text="For lite">
      <formula>NOT(ISERROR(SEARCH("For lite",B29)))</formula>
    </cfRule>
    <cfRule type="containsText" dxfId="922" priority="21" operator="containsText" text="Mangelfull">
      <formula>NOT(ISERROR(SEARCH("Mangelfull",B29)))</formula>
    </cfRule>
    <cfRule type="containsText" dxfId="921" priority="22" operator="containsText" text="Tilstrekkelig">
      <formula>NOT(ISERROR(SEARCH("Tilstrekkelig",B29)))</formula>
    </cfRule>
    <cfRule type="containsText" dxfId="920" priority="23" operator="containsText" text="God">
      <formula>NOT(ISERROR(SEARCH("God",B29)))</formula>
    </cfRule>
  </conditionalFormatting>
  <conditionalFormatting sqref="B33:B41 B77:B90">
    <cfRule type="containsText" dxfId="919" priority="77" operator="containsText" text="EG0">
      <formula>NOT(ISERROR(SEARCH("EG0",B33)))</formula>
    </cfRule>
    <cfRule type="containsText" dxfId="918" priority="76" operator="containsText" text="EG1">
      <formula>NOT(ISERROR(SEARCH("EG1",B33)))</formula>
    </cfRule>
    <cfRule type="containsText" dxfId="917" priority="75" operator="containsText" text="EG2">
      <formula>NOT(ISERROR(SEARCH("EG2",B33)))</formula>
    </cfRule>
  </conditionalFormatting>
  <conditionalFormatting sqref="B77:B90 B33:B41">
    <cfRule type="containsText" dxfId="916" priority="74" operator="containsText" text="EG3">
      <formula>NOT(ISERROR(SEARCH("EG3",B33)))</formula>
    </cfRule>
  </conditionalFormatting>
  <conditionalFormatting sqref="L2">
    <cfRule type="containsText" dxfId="915" priority="63" operator="containsText" text="TG0">
      <formula>NOT(ISERROR(SEARCH("TG0",L2)))</formula>
    </cfRule>
    <cfRule type="containsText" dxfId="914" priority="62" operator="containsText" text="TG0">
      <formula>NOT(ISERROR(SEARCH("TG0",L2)))</formula>
    </cfRule>
    <cfRule type="containsText" dxfId="913" priority="61" operator="containsText" text="TG1">
      <formula>NOT(ISERROR(SEARCH("TG1",L2)))</formula>
    </cfRule>
    <cfRule type="containsText" dxfId="912" priority="59" operator="containsText" text="TG3">
      <formula>NOT(ISERROR(SEARCH("TG3",L2)))</formula>
    </cfRule>
    <cfRule type="containsText" dxfId="911" priority="60" operator="containsText" text="TG2">
      <formula>NOT(ISERROR(SEARCH("TG2",L2)))</formula>
    </cfRule>
    <cfRule type="containsText" dxfId="910" priority="58" operator="containsText" text="Ja">
      <formula>NOT(ISERROR(SEARCH("Ja",L2)))</formula>
    </cfRule>
    <cfRule type="containsText" dxfId="909" priority="57" operator="containsText" text="ja">
      <formula>NOT(ISERROR(SEARCH("ja",L2)))</formula>
    </cfRule>
  </conditionalFormatting>
  <conditionalFormatting sqref="M2 O2:P2">
    <cfRule type="containsText" dxfId="908" priority="81" operator="containsText" text="EG3">
      <formula>NOT(ISERROR(SEARCH("EG3",M2)))</formula>
    </cfRule>
    <cfRule type="containsText" dxfId="907" priority="82" operator="containsText" text="EG2">
      <formula>NOT(ISERROR(SEARCH("EG2",M2)))</formula>
    </cfRule>
    <cfRule type="containsText" dxfId="906" priority="83" operator="containsText" text="EG1">
      <formula>NOT(ISERROR(SEARCH("EG1",M2)))</formula>
    </cfRule>
    <cfRule type="containsText" dxfId="905" priority="84" operator="containsText" text="EG0">
      <formula>NOT(ISERROR(SEARCH("EG0",M2)))</formula>
    </cfRule>
  </conditionalFormatting>
  <conditionalFormatting sqref="N2">
    <cfRule type="containsText" dxfId="904" priority="51" operator="containsText" text="Ja">
      <formula>NOT(ISERROR(SEARCH("Ja",N2)))</formula>
    </cfRule>
    <cfRule type="containsText" dxfId="903" priority="52" operator="containsText" text="TG3">
      <formula>NOT(ISERROR(SEARCH("TG3",N2)))</formula>
    </cfRule>
    <cfRule type="containsText" dxfId="902" priority="53" operator="containsText" text="TG2">
      <formula>NOT(ISERROR(SEARCH("TG2",N2)))</formula>
    </cfRule>
    <cfRule type="containsText" dxfId="901" priority="54" operator="containsText" text="TG1">
      <formula>NOT(ISERROR(SEARCH("TG1",N2)))</formula>
    </cfRule>
    <cfRule type="containsText" dxfId="900" priority="55" operator="containsText" text="TG0">
      <formula>NOT(ISERROR(SEARCH("TG0",N2)))</formula>
    </cfRule>
    <cfRule type="containsText" dxfId="899" priority="56" operator="containsText" text="TG0">
      <formula>NOT(ISERROR(SEARCH("TG0",N2)))</formula>
    </cfRule>
  </conditionalFormatting>
  <conditionalFormatting sqref="Q2">
    <cfRule type="cellIs" dxfId="898" priority="45" operator="greaterThan">
      <formula>0.79</formula>
    </cfRule>
    <cfRule type="cellIs" dxfId="897" priority="44" operator="greaterThan">
      <formula>0.9</formula>
    </cfRule>
    <cfRule type="cellIs" dxfId="896" priority="43" operator="lessThan">
      <formula>0.79</formula>
    </cfRule>
  </conditionalFormatting>
  <conditionalFormatting sqref="R2">
    <cfRule type="containsText" dxfId="895" priority="39" operator="containsText" text="For lite">
      <formula>NOT(ISERROR(SEARCH("For lite",R2)))</formula>
    </cfRule>
    <cfRule type="containsText" dxfId="894" priority="42" operator="containsText" text="God">
      <formula>NOT(ISERROR(SEARCH("God",R2)))</formula>
    </cfRule>
    <cfRule type="containsText" dxfId="893" priority="41" operator="containsText" text="Tilstrekkelig">
      <formula>NOT(ISERROR(SEARCH("Tilstrekkelig",R2)))</formula>
    </cfRule>
    <cfRule type="containsText" dxfId="892" priority="40" operator="containsText" text="Mangelfull">
      <formula>NOT(ISERROR(SEARCH("Mangelfull",R2)))</formula>
    </cfRule>
  </conditionalFormatting>
  <conditionalFormatting sqref="U2:AC2">
    <cfRule type="containsText" dxfId="891" priority="37" operator="containsText" text="EG0">
      <formula>NOT(ISERROR(SEARCH("EG0",U2)))</formula>
    </cfRule>
    <cfRule type="containsText" dxfId="890" priority="36" operator="containsText" text="EG1">
      <formula>NOT(ISERROR(SEARCH("EG1",U2)))</formula>
    </cfRule>
    <cfRule type="containsText" dxfId="889" priority="34" operator="containsText" text="EG3">
      <formula>NOT(ISERROR(SEARCH("EG3",U2)))</formula>
    </cfRule>
    <cfRule type="containsText" dxfId="888" priority="35" operator="containsText" text="EG2">
      <formula>NOT(ISERROR(SEARCH("EG2",U2)))</formula>
    </cfRule>
  </conditionalFormatting>
  <conditionalFormatting sqref="AD2:CB2">
    <cfRule type="containsText" dxfId="887" priority="10" operator="containsText" text="TG0">
      <formula>NOT(ISERROR(SEARCH("TG0",AD2)))</formula>
    </cfRule>
    <cfRule type="containsText" dxfId="886" priority="9" operator="containsText" text="TG1">
      <formula>NOT(ISERROR(SEARCH("TG1",AD2)))</formula>
    </cfRule>
    <cfRule type="containsText" dxfId="885" priority="8" operator="containsText" text="TG2">
      <formula>NOT(ISERROR(SEARCH("TG2",AD2)))</formula>
    </cfRule>
    <cfRule type="containsText" dxfId="884" priority="7" operator="containsText" text="TG3">
      <formula>NOT(ISERROR(SEARCH("TG3",AD2)))</formula>
    </cfRule>
  </conditionalFormatting>
  <conditionalFormatting sqref="BX2:CB2">
    <cfRule type="containsText" dxfId="883" priority="5" operator="containsText" text="ja">
      <formula>NOT(ISERROR(SEARCH("ja",BX2)))</formula>
    </cfRule>
    <cfRule type="containsText" dxfId="882" priority="6" operator="containsText" text="Ja">
      <formula>NOT(ISERROR(SEARCH("Ja",BX2)))</formula>
    </cfRule>
  </conditionalFormatting>
  <hyperlinks>
    <hyperlink ref="C14" r:id="rId1" xr:uid="{74541500-0BAA-40AF-BD4A-C8F0040701ED}"/>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3A51A807-6752-4E4F-A3F4-4A00959B2E46}">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810F520A-0FDD-45CC-886C-BD1BF1FF80C3}">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1F2E17CA-1F64-49AD-BF39-C3D67C6A13BD}">
          <x14:formula1>
            <xm:f>Evalueringsmatrise_grunnlag!$A$9:$A$13</xm:f>
          </x14:formula1>
          <xm:sqref>B33:B41</xm:sqref>
        </x14:dataValidation>
        <x14:dataValidation type="list" allowBlank="1" showInputMessage="1" showErrorMessage="1" xr:uid="{77C34375-3314-4589-965C-AA8DA5A6CE42}">
          <x14:formula1>
            <xm:f>Evalueringsmatrise_grunnlag!$A$27:$A$28</xm:f>
          </x14:formula1>
          <xm:sqref>B24 B68 B76</xm:sqref>
        </x14:dataValidation>
        <x14:dataValidation type="list" allowBlank="1" showInputMessage="1" showErrorMessage="1" xr:uid="{D16BEE3F-A28D-4E54-8BEF-570486DA9025}">
          <x14:formula1>
            <xm:f>Evalueringsmatrise_grunnlag!$A$2:$A$6</xm:f>
          </x14:formula1>
          <xm:sqref>B43:B67 B69:B75 B77:B90</xm:sqref>
        </x14:dataValidation>
        <x14:dataValidation type="list" allowBlank="1" showInputMessage="1" showErrorMessage="1" xr:uid="{4873C159-E3DC-4B78-A354-2F34D8F23348}">
          <x14:formula1>
            <xm:f>Evalueringsmatrise_grunnlag!$A$21:$A$24</xm:f>
          </x14:formula1>
          <xm:sqref>B29</xm:sqref>
        </x14:dataValidation>
        <x14:dataValidation type="list" allowBlank="1" showInputMessage="1" showErrorMessage="1" xr:uid="{825A5551-E44E-4B37-8706-E94AC7BB1E78}">
          <x14:formula1>
            <xm:f>Evalueringsmatrise_grunnlag!$E$13:$E$17</xm:f>
          </x14:formula1>
          <xm:sqref>B22</xm:sqref>
        </x14:dataValidation>
        <x14:dataValidation type="list" allowBlank="1" showInputMessage="1" showErrorMessage="1" xr:uid="{EC69FF63-83A6-45F6-9A1F-061CAABB0EA1}">
          <x14:formula1>
            <xm:f>Evalueringsmatrise_grunnlag!$E$2:$E$4</xm:f>
          </x14:formula1>
          <xm:sqref>B31</xm:sqref>
        </x14:dataValidation>
        <x14:dataValidation type="list" allowBlank="1" showInputMessage="1" showErrorMessage="1" xr:uid="{54693FF9-D26A-4B8C-B03D-356B96DC62C7}">
          <x14:formula1>
            <xm:f>Evalueringsmatrise_grunnlag!$E$7:$E$10</xm:f>
          </x14:formula1>
          <xm:sqref>B23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F1D97-B589-426F-A904-AD484348D9A0}">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Solholmen skole</v>
      </c>
      <c r="B2" s="65" t="str">
        <f>$B$12</f>
        <v>1.-7. trinn</v>
      </c>
      <c r="C2" s="22">
        <f>$B$13</f>
        <v>222</v>
      </c>
      <c r="D2" s="22">
        <f>$B$14</f>
        <v>0</v>
      </c>
      <c r="E2" s="22">
        <f>$B$15</f>
        <v>3869</v>
      </c>
      <c r="F2" s="66">
        <f>$B$16</f>
        <v>11080</v>
      </c>
      <c r="G2" s="66">
        <f>$B$17</f>
        <v>13339</v>
      </c>
      <c r="H2" s="66">
        <f>$B$18</f>
        <v>7089</v>
      </c>
      <c r="I2" s="66">
        <f>$B$19</f>
        <v>6250</v>
      </c>
      <c r="J2" s="66">
        <f>$B$20</f>
        <v>1960</v>
      </c>
      <c r="K2" s="22">
        <f>$B$21</f>
        <v>2009</v>
      </c>
      <c r="L2" s="32" t="str">
        <f>$B$22</f>
        <v>Nei</v>
      </c>
      <c r="M2" s="32" t="str">
        <f>$B$23</f>
        <v>A</v>
      </c>
      <c r="N2" s="32" t="str">
        <f>$B$24</f>
        <v>Nei</v>
      </c>
      <c r="O2" s="33">
        <f>$B$26</f>
        <v>236.70000000000002</v>
      </c>
      <c r="P2" s="32">
        <f>$B$27</f>
        <v>263</v>
      </c>
      <c r="Q2" s="21">
        <f>$B$28</f>
        <v>0.844106463878327</v>
      </c>
      <c r="R2" s="61" t="str">
        <f>$B$29</f>
        <v>God</v>
      </c>
      <c r="S2" s="22">
        <f>$B$30</f>
        <v>60.085585585585584</v>
      </c>
      <c r="T2" s="32" t="str">
        <f>$B$31</f>
        <v>↓</v>
      </c>
      <c r="U2" s="17" t="str">
        <f>$B$33</f>
        <v>EG0</v>
      </c>
      <c r="V2" s="17" t="str">
        <f>$B$34</f>
        <v>EG0</v>
      </c>
      <c r="W2" s="17" t="str">
        <f>$B$35</f>
        <v>EG0</v>
      </c>
      <c r="X2" s="17" t="str">
        <f>$B$36</f>
        <v>EG0</v>
      </c>
      <c r="Y2" s="17" t="str">
        <f>$B$37</f>
        <v>EG1</v>
      </c>
      <c r="Z2" s="17" t="str">
        <f>$B$38</f>
        <v>EG0</v>
      </c>
      <c r="AA2" s="17" t="str">
        <f>$B$39</f>
        <v>EG1</v>
      </c>
      <c r="AB2" s="17" t="str">
        <f>$B$40</f>
        <v>EG2</v>
      </c>
      <c r="AC2" s="17" t="str">
        <f>$B$41</f>
        <v>EG1</v>
      </c>
      <c r="AD2" s="17" t="str">
        <f>$B$43</f>
        <v>TG1</v>
      </c>
      <c r="AE2" s="17" t="str">
        <f>$B$44</f>
        <v>TG2</v>
      </c>
      <c r="AF2" s="17" t="str">
        <f>$B$45</f>
        <v>TG1</v>
      </c>
      <c r="AG2" s="17" t="str">
        <f>$B$46</f>
        <v>TG2</v>
      </c>
      <c r="AH2" s="17" t="str">
        <f>$B$47</f>
        <v>TG1</v>
      </c>
      <c r="AI2" s="17" t="str">
        <f>$B$48</f>
        <v>TG1</v>
      </c>
      <c r="AJ2" s="17" t="str">
        <f>$B$49</f>
        <v>TG1</v>
      </c>
      <c r="AK2" s="17" t="str">
        <f>$B$50</f>
        <v>TG1</v>
      </c>
      <c r="AL2" s="17" t="str">
        <f>$B$51</f>
        <v>TG1</v>
      </c>
      <c r="AM2" s="17" t="str">
        <f>$B$52</f>
        <v>TG1</v>
      </c>
      <c r="AN2" s="17" t="str">
        <f>$B$53</f>
        <v>TG1</v>
      </c>
      <c r="AO2" s="17" t="str">
        <f>$B$54</f>
        <v>TG1</v>
      </c>
      <c r="AP2" s="17" t="str">
        <f>$B$55</f>
        <v>TG1</v>
      </c>
      <c r="AQ2" s="17" t="str">
        <f>$B$56</f>
        <v>TG1</v>
      </c>
      <c r="AR2" s="17" t="str">
        <f>$B$57</f>
        <v>TG1</v>
      </c>
      <c r="AS2" s="17" t="str">
        <f>$B$58</f>
        <v>TG1</v>
      </c>
      <c r="AT2" s="17" t="str">
        <f>$B$59</f>
        <v>TG1</v>
      </c>
      <c r="AU2" s="17" t="str">
        <f>$B$60</f>
        <v>TG1</v>
      </c>
      <c r="AV2" s="17" t="str">
        <f>$B$61</f>
        <v>TG1</v>
      </c>
      <c r="AW2" s="17" t="str">
        <f>$B$62</f>
        <v>TG0</v>
      </c>
      <c r="AX2" s="17" t="str">
        <f>$B$63</f>
        <v>-</v>
      </c>
      <c r="AY2" s="17" t="str">
        <f>$B$64</f>
        <v>TG1</v>
      </c>
      <c r="AZ2" s="17" t="str">
        <f>$B$65</f>
        <v>TG1</v>
      </c>
      <c r="BA2" s="17" t="str">
        <f>$B$66</f>
        <v>TG1</v>
      </c>
      <c r="BB2" s="17" t="str">
        <f>$B$67</f>
        <v>TG1</v>
      </c>
      <c r="BC2" s="17" t="str">
        <f>$B$69</f>
        <v>TG2</v>
      </c>
      <c r="BD2" s="17" t="str">
        <f>$B$70</f>
        <v>TG1</v>
      </c>
      <c r="BE2" s="17" t="str">
        <f>$B$71</f>
        <v>TG2</v>
      </c>
      <c r="BF2" s="17" t="str">
        <f>$B$72</f>
        <v>TG3</v>
      </c>
      <c r="BG2" s="17" t="str">
        <f>$B$73</f>
        <v>TG3</v>
      </c>
      <c r="BH2" s="17" t="str">
        <f>$B$74</f>
        <v>TG2</v>
      </c>
      <c r="BI2" s="17" t="str">
        <f>$B$75</f>
        <v>TG2</v>
      </c>
      <c r="BJ2" s="17" t="str">
        <f>$B$77</f>
        <v>TG1</v>
      </c>
      <c r="BK2" s="17" t="str">
        <f>$B$78</f>
        <v>TG1</v>
      </c>
      <c r="BL2" s="17" t="str">
        <f>$B$79</f>
        <v>TG1</v>
      </c>
      <c r="BM2" s="17" t="str">
        <f>$B$80</f>
        <v>TG1</v>
      </c>
      <c r="BN2" s="17" t="str">
        <f>$B$81</f>
        <v>TG1</v>
      </c>
      <c r="BO2" s="17" t="str">
        <f>$B$82</f>
        <v>TG2</v>
      </c>
      <c r="BP2" s="17" t="str">
        <f>$B$83</f>
        <v>TG1</v>
      </c>
      <c r="BQ2" s="17" t="str">
        <f>$B$84</f>
        <v>TG0</v>
      </c>
      <c r="BR2" s="17" t="str">
        <f>$B$85</f>
        <v>TG3</v>
      </c>
      <c r="BS2" s="17" t="str">
        <f>$B$86</f>
        <v>TG2</v>
      </c>
      <c r="BT2" s="17" t="str">
        <f>$B$87</f>
        <v>TG3</v>
      </c>
      <c r="BU2" s="17" t="str">
        <f>$B$88</f>
        <v>TG3</v>
      </c>
      <c r="BV2" s="17" t="str">
        <f>$B$89</f>
        <v>-</v>
      </c>
      <c r="BW2" s="17" t="str">
        <f>$B$90</f>
        <v>TG3</v>
      </c>
      <c r="BX2" s="17" t="e">
        <f>#REF!</f>
        <v>#REF!</v>
      </c>
      <c r="BY2" s="17" t="e">
        <f>#REF!</f>
        <v>#REF!</v>
      </c>
      <c r="BZ2" s="17" t="e">
        <f>#REF!</f>
        <v>#REF!</v>
      </c>
      <c r="CA2" s="17" t="e">
        <f>#REF!</f>
        <v>#REF!</v>
      </c>
      <c r="CB2" s="17" t="e">
        <f>#REF!</f>
        <v>#REF!</v>
      </c>
      <c r="CC2" s="97">
        <f>D48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687</v>
      </c>
      <c r="B11" s="9" t="s">
        <v>303</v>
      </c>
      <c r="C11" s="9" t="s">
        <v>304</v>
      </c>
      <c r="AV11" s="1"/>
      <c r="AW11" s="1"/>
    </row>
    <row r="12" spans="1:81" ht="15.75" x14ac:dyDescent="0.25">
      <c r="A12" s="51" t="s">
        <v>247</v>
      </c>
      <c r="B12" s="34" t="s">
        <v>332</v>
      </c>
      <c r="C12" s="51"/>
      <c r="D12" s="10"/>
      <c r="E12" s="10"/>
      <c r="F12" s="10"/>
      <c r="G12" s="10"/>
      <c r="H12" s="10"/>
      <c r="I12" s="10"/>
      <c r="J12" s="10"/>
      <c r="K12" s="10"/>
      <c r="L12" s="10"/>
      <c r="M12" s="10"/>
      <c r="N12" s="10"/>
      <c r="O12" s="10"/>
      <c r="P12" s="10"/>
      <c r="Q12" s="10"/>
      <c r="R12" s="10"/>
      <c r="S12" s="10"/>
      <c r="T12" s="10"/>
      <c r="U12" s="10"/>
      <c r="V12" s="10"/>
      <c r="W12" s="10"/>
      <c r="X12" s="10"/>
      <c r="Y12" s="10"/>
      <c r="Z12" s="10"/>
      <c r="BC12" s="10"/>
      <c r="BD12" s="10"/>
    </row>
    <row r="13" spans="1:81" ht="15.75" x14ac:dyDescent="0.25">
      <c r="A13" s="51" t="s">
        <v>248</v>
      </c>
      <c r="B13" s="19">
        <v>222</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81" ht="15.75" x14ac:dyDescent="0.25">
      <c r="A14" s="51" t="s">
        <v>249</v>
      </c>
      <c r="B14" s="28"/>
      <c r="C14" s="71" t="s">
        <v>410</v>
      </c>
      <c r="D14" s="10"/>
      <c r="E14" s="10"/>
      <c r="F14" s="10"/>
      <c r="G14" s="10"/>
      <c r="H14" s="10"/>
      <c r="I14" s="10"/>
      <c r="J14" s="10"/>
      <c r="K14" s="10"/>
      <c r="L14" s="10"/>
      <c r="M14" s="10"/>
      <c r="N14" s="10"/>
      <c r="Q14" s="10"/>
    </row>
    <row r="15" spans="1:81" ht="15" x14ac:dyDescent="0.2">
      <c r="A15" s="51" t="s">
        <v>250</v>
      </c>
      <c r="B15" s="17">
        <v>3869</v>
      </c>
      <c r="C15" s="51"/>
      <c r="F15" s="1"/>
      <c r="G15" s="1"/>
    </row>
    <row r="16" spans="1:81" ht="15" x14ac:dyDescent="0.2">
      <c r="A16" s="51" t="s">
        <v>251</v>
      </c>
      <c r="B16" s="17">
        <v>11080</v>
      </c>
      <c r="C16" s="51" t="s">
        <v>688</v>
      </c>
      <c r="F16" s="1"/>
      <c r="G16" s="1"/>
    </row>
    <row r="17" spans="1:17" ht="15" x14ac:dyDescent="0.2">
      <c r="A17" s="51" t="s">
        <v>252</v>
      </c>
      <c r="B17" s="63">
        <f>$B$18+$B$19</f>
        <v>13339</v>
      </c>
      <c r="C17" s="51"/>
      <c r="F17" s="1"/>
      <c r="G17" s="1"/>
    </row>
    <row r="18" spans="1:17" ht="15" hidden="1" outlineLevel="2" x14ac:dyDescent="0.2">
      <c r="A18" s="49" t="s">
        <v>253</v>
      </c>
      <c r="B18" s="17">
        <v>7089</v>
      </c>
      <c r="C18" s="52"/>
      <c r="F18" s="1"/>
      <c r="G18" s="1"/>
    </row>
    <row r="19" spans="1:17" ht="15" hidden="1" outlineLevel="2" x14ac:dyDescent="0.2">
      <c r="A19" s="49" t="s">
        <v>254</v>
      </c>
      <c r="B19" s="17">
        <v>6250</v>
      </c>
      <c r="C19" s="52" t="s">
        <v>689</v>
      </c>
      <c r="F19" s="1"/>
      <c r="G19" s="1"/>
    </row>
    <row r="20" spans="1:17" ht="15" collapsed="1" x14ac:dyDescent="0.2">
      <c r="A20" s="51" t="s">
        <v>255</v>
      </c>
      <c r="B20" s="17">
        <v>1960</v>
      </c>
      <c r="C20" s="51" t="s">
        <v>690</v>
      </c>
      <c r="F20" s="1"/>
      <c r="G20" s="1"/>
    </row>
    <row r="21" spans="1:17" ht="15" x14ac:dyDescent="0.2">
      <c r="A21" s="51" t="s">
        <v>256</v>
      </c>
      <c r="B21" s="17">
        <v>2009</v>
      </c>
      <c r="C21" s="51"/>
      <c r="F21" s="1"/>
      <c r="G21" s="1"/>
    </row>
    <row r="22" spans="1:17" ht="15" x14ac:dyDescent="0.2">
      <c r="A22" s="51" t="s">
        <v>257</v>
      </c>
      <c r="B22" s="17" t="s">
        <v>30</v>
      </c>
      <c r="C22" s="51"/>
      <c r="F22" s="1"/>
      <c r="G22" s="1"/>
    </row>
    <row r="23" spans="1:17" ht="32.1" customHeight="1" x14ac:dyDescent="0.2">
      <c r="A23" s="51" t="s">
        <v>258</v>
      </c>
      <c r="B23" s="17" t="s">
        <v>16</v>
      </c>
      <c r="C23" s="51" t="str">
        <f>IF(Solholmen!B23=Evalueringsmatrise_grunnlag!E7,"Vedlikehold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F23" s="1"/>
      <c r="G23" s="1"/>
    </row>
    <row r="24" spans="1:17" ht="15" x14ac:dyDescent="0.2">
      <c r="A24" s="51" t="s">
        <v>259</v>
      </c>
      <c r="B24" s="17" t="s">
        <v>30</v>
      </c>
      <c r="C24" s="51"/>
      <c r="F24" s="1"/>
      <c r="G24" s="1"/>
    </row>
    <row r="25" spans="1:17" ht="27" customHeight="1" x14ac:dyDescent="0.25">
      <c r="A25" s="62" t="s">
        <v>309</v>
      </c>
      <c r="B25" s="38"/>
      <c r="C25" s="39"/>
      <c r="F25" s="1"/>
      <c r="G25" s="1"/>
    </row>
    <row r="26" spans="1:17" ht="30" hidden="1" outlineLevel="2" x14ac:dyDescent="0.25">
      <c r="A26" s="49" t="s">
        <v>310</v>
      </c>
      <c r="B26" s="22">
        <f>B27*0.9</f>
        <v>236.70000000000002</v>
      </c>
      <c r="C26" s="52"/>
      <c r="D26" s="10"/>
      <c r="E26" s="10"/>
      <c r="F26" s="10"/>
      <c r="G26" s="10"/>
      <c r="H26" s="10"/>
      <c r="I26" s="10"/>
      <c r="J26" s="10"/>
      <c r="K26" s="10"/>
      <c r="L26" s="10"/>
      <c r="M26" s="10"/>
      <c r="N26" s="10"/>
      <c r="Q26" s="10"/>
    </row>
    <row r="27" spans="1:17" ht="30" hidden="1" outlineLevel="2" x14ac:dyDescent="0.25">
      <c r="A27" s="49" t="s">
        <v>311</v>
      </c>
      <c r="B27" s="19">
        <v>263</v>
      </c>
      <c r="C27" s="52"/>
      <c r="D27" s="10"/>
      <c r="E27" s="10"/>
      <c r="F27" s="10"/>
      <c r="G27" s="10"/>
      <c r="H27" s="10"/>
      <c r="I27" s="10"/>
      <c r="J27" s="10"/>
      <c r="K27" s="10"/>
      <c r="L27" s="10"/>
      <c r="M27" s="10"/>
      <c r="N27" s="10"/>
      <c r="Q27" s="10"/>
    </row>
    <row r="28" spans="1:17" ht="15" collapsed="1" x14ac:dyDescent="0.25">
      <c r="A28" s="50" t="s">
        <v>290</v>
      </c>
      <c r="B28" s="21">
        <f>B13/B27</f>
        <v>0.844106463878327</v>
      </c>
      <c r="C28" s="51"/>
      <c r="F28" s="1"/>
      <c r="G28" s="1"/>
    </row>
    <row r="29" spans="1:17" ht="15" x14ac:dyDescent="0.2">
      <c r="A29" s="50" t="s">
        <v>263</v>
      </c>
      <c r="B29" s="67" t="s">
        <v>39</v>
      </c>
      <c r="C29" s="51"/>
      <c r="F29" s="1"/>
      <c r="G29" s="1"/>
    </row>
    <row r="30" spans="1:17" ht="30" hidden="1" outlineLevel="2" x14ac:dyDescent="0.25">
      <c r="A30" s="49" t="s">
        <v>264</v>
      </c>
      <c r="B30" s="22">
        <f>$B$17/$B$13</f>
        <v>60.085585585585584</v>
      </c>
      <c r="C30" s="52"/>
      <c r="D30" s="10"/>
      <c r="E30" s="10"/>
      <c r="F30" s="10"/>
      <c r="G30" s="10"/>
      <c r="H30" s="10"/>
      <c r="I30" s="10"/>
      <c r="J30" s="10"/>
      <c r="K30" s="10"/>
      <c r="L30" s="10"/>
      <c r="M30" s="10"/>
      <c r="N30" s="10"/>
      <c r="Q30" s="10"/>
    </row>
    <row r="31" spans="1:17" ht="15" collapsed="1" x14ac:dyDescent="0.2">
      <c r="A31" s="50" t="s">
        <v>291</v>
      </c>
      <c r="B31" s="30" t="s">
        <v>10</v>
      </c>
      <c r="C31" s="51" t="s">
        <v>312</v>
      </c>
      <c r="F31" s="1"/>
      <c r="G31" s="1"/>
    </row>
    <row r="32" spans="1:17"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23</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23</v>
      </c>
      <c r="C39" s="52"/>
      <c r="F39" s="1"/>
      <c r="G39" s="1"/>
    </row>
    <row r="40" spans="1:7" ht="15.75" hidden="1" outlineLevel="1" x14ac:dyDescent="0.2">
      <c r="A40" s="50" t="s">
        <v>84</v>
      </c>
      <c r="B40" s="53" t="s">
        <v>25</v>
      </c>
      <c r="C40" s="51" t="s">
        <v>691</v>
      </c>
      <c r="F40" s="1"/>
      <c r="G40" s="1"/>
    </row>
    <row r="41" spans="1:7" ht="18.75" collapsed="1" x14ac:dyDescent="0.2">
      <c r="A41" s="50" t="s">
        <v>272</v>
      </c>
      <c r="B41" s="54" t="s">
        <v>23</v>
      </c>
      <c r="C41" s="51" t="s">
        <v>335</v>
      </c>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11</v>
      </c>
      <c r="C44" s="52"/>
      <c r="F44" s="1"/>
      <c r="G44" s="1"/>
    </row>
    <row r="45" spans="1:7" ht="15" hidden="1" outlineLevel="2" x14ac:dyDescent="0.2">
      <c r="A45" s="49" t="s">
        <v>105</v>
      </c>
      <c r="B45" s="17" t="s">
        <v>8</v>
      </c>
      <c r="C45" s="52"/>
      <c r="F45" s="1"/>
      <c r="G45" s="1"/>
    </row>
    <row r="46" spans="1:7" ht="15" hidden="1" outlineLevel="2" x14ac:dyDescent="0.2">
      <c r="A46" s="49" t="s">
        <v>110</v>
      </c>
      <c r="B46" s="17" t="s">
        <v>11</v>
      </c>
      <c r="C46" s="52"/>
      <c r="F46" s="1"/>
      <c r="G46" s="1"/>
    </row>
    <row r="47" spans="1:7" ht="15" hidden="1" outlineLevel="2" x14ac:dyDescent="0.2">
      <c r="A47" s="49" t="s">
        <v>115</v>
      </c>
      <c r="B47" s="17" t="s">
        <v>8</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8</v>
      </c>
      <c r="C50" s="52"/>
      <c r="F50" s="1"/>
      <c r="G50" s="1"/>
    </row>
    <row r="51" spans="1:7" ht="15" hidden="1" outlineLevel="2" x14ac:dyDescent="0.2">
      <c r="A51" s="49" t="s">
        <v>127</v>
      </c>
      <c r="B51" s="17" t="s">
        <v>8</v>
      </c>
      <c r="C51" s="52"/>
      <c r="F51" s="1"/>
      <c r="G51" s="1"/>
    </row>
    <row r="52" spans="1:7" ht="15.75" hidden="1" outlineLevel="1" x14ac:dyDescent="0.2">
      <c r="A52" s="50" t="s">
        <v>273</v>
      </c>
      <c r="B52" s="53" t="s">
        <v>8</v>
      </c>
      <c r="C52" s="51"/>
      <c r="F52" s="1"/>
      <c r="G52" s="1"/>
    </row>
    <row r="53" spans="1:7" ht="15" hidden="1" outlineLevel="2" x14ac:dyDescent="0.2">
      <c r="A53" s="49" t="s">
        <v>132</v>
      </c>
      <c r="B53" s="17" t="s">
        <v>8</v>
      </c>
      <c r="C53" s="52"/>
      <c r="F53" s="1"/>
      <c r="G53" s="1"/>
    </row>
    <row r="54" spans="1:7" ht="15" hidden="1" outlineLevel="2" x14ac:dyDescent="0.2">
      <c r="A54" s="49" t="s">
        <v>137</v>
      </c>
      <c r="B54" s="17" t="s">
        <v>8</v>
      </c>
      <c r="C54" s="52"/>
      <c r="F54" s="1"/>
      <c r="G54" s="1"/>
    </row>
    <row r="55" spans="1:7" ht="15" hidden="1" outlineLevel="2" x14ac:dyDescent="0.2">
      <c r="A55" s="49" t="s">
        <v>142</v>
      </c>
      <c r="B55" s="17" t="s">
        <v>8</v>
      </c>
      <c r="C55" s="52"/>
      <c r="F55" s="1"/>
      <c r="G55" s="1"/>
    </row>
    <row r="56" spans="1:7" ht="15" hidden="1" outlineLevel="2" x14ac:dyDescent="0.2">
      <c r="A56" s="49" t="s">
        <v>274</v>
      </c>
      <c r="B56" s="17" t="s">
        <v>8</v>
      </c>
      <c r="C56" s="52"/>
      <c r="F56" s="1"/>
      <c r="G56" s="1"/>
    </row>
    <row r="57" spans="1:7" ht="15.75" hidden="1" outlineLevel="1" x14ac:dyDescent="0.2">
      <c r="A57" s="50" t="s">
        <v>275</v>
      </c>
      <c r="B57" s="53" t="s">
        <v>8</v>
      </c>
      <c r="C57" s="51"/>
      <c r="F57" s="1"/>
      <c r="G57" s="1"/>
    </row>
    <row r="58" spans="1:7" ht="15" hidden="1" outlineLevel="2" x14ac:dyDescent="0.2">
      <c r="A58" s="49" t="s">
        <v>276</v>
      </c>
      <c r="B58" s="17" t="s">
        <v>8</v>
      </c>
      <c r="C58" s="52"/>
      <c r="F58" s="1"/>
      <c r="G58" s="1"/>
    </row>
    <row r="59" spans="1:7" ht="15" hidden="1" outlineLevel="2" x14ac:dyDescent="0.2">
      <c r="A59" s="49" t="s">
        <v>158</v>
      </c>
      <c r="B59" s="17" t="s">
        <v>8</v>
      </c>
      <c r="C59" s="52"/>
      <c r="F59" s="1"/>
      <c r="G59" s="1"/>
    </row>
    <row r="60" spans="1:7" ht="15" hidden="1" outlineLevel="2" x14ac:dyDescent="0.2">
      <c r="A60" s="49" t="s">
        <v>163</v>
      </c>
      <c r="B60" s="17" t="s">
        <v>8</v>
      </c>
      <c r="C60" s="52"/>
      <c r="F60" s="1"/>
      <c r="G60" s="1"/>
    </row>
    <row r="61" spans="1:7" ht="15" hidden="1" outlineLevel="2" x14ac:dyDescent="0.2">
      <c r="A61" s="49" t="s">
        <v>277</v>
      </c>
      <c r="B61" s="17" t="s">
        <v>8</v>
      </c>
      <c r="C61" s="52"/>
      <c r="F61" s="1"/>
      <c r="G61" s="1"/>
    </row>
    <row r="62" spans="1:7" ht="15" hidden="1" outlineLevel="2" x14ac:dyDescent="0.2">
      <c r="A62" s="49" t="s">
        <v>278</v>
      </c>
      <c r="B62" s="17" t="s">
        <v>5</v>
      </c>
      <c r="C62" s="52"/>
      <c r="F62" s="1"/>
      <c r="G62" s="1"/>
    </row>
    <row r="63" spans="1:7" ht="15" hidden="1" outlineLevel="2" x14ac:dyDescent="0.2">
      <c r="A63" s="49" t="s">
        <v>172</v>
      </c>
      <c r="B63" s="17" t="s">
        <v>2</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8</v>
      </c>
      <c r="C66" s="51"/>
      <c r="F66" s="1"/>
      <c r="G66" s="1"/>
    </row>
    <row r="67" spans="1:7" ht="18.75" collapsed="1" x14ac:dyDescent="0.2">
      <c r="A67" s="50" t="s">
        <v>293</v>
      </c>
      <c r="B67" s="54" t="s">
        <v>8</v>
      </c>
      <c r="C67" s="51"/>
      <c r="F67" s="1"/>
      <c r="G67" s="1"/>
    </row>
    <row r="68" spans="1:7" ht="27" customHeight="1" x14ac:dyDescent="0.25">
      <c r="A68" s="62" t="s">
        <v>189</v>
      </c>
      <c r="B68" s="38"/>
      <c r="C68" s="39"/>
      <c r="F68" s="1"/>
      <c r="G68" s="1"/>
    </row>
    <row r="69" spans="1:7" ht="15.75" x14ac:dyDescent="0.2">
      <c r="A69" s="50" t="s">
        <v>280</v>
      </c>
      <c r="B69" s="53" t="s">
        <v>11</v>
      </c>
      <c r="C69" s="51"/>
      <c r="F69" s="1"/>
      <c r="G69" s="1"/>
    </row>
    <row r="70" spans="1:7" ht="15" hidden="1" outlineLevel="2" x14ac:dyDescent="0.2">
      <c r="A70" s="49" t="s">
        <v>281</v>
      </c>
      <c r="B70" s="17" t="s">
        <v>8</v>
      </c>
      <c r="C70" s="69"/>
      <c r="F70" s="1"/>
      <c r="G70" s="1"/>
    </row>
    <row r="71" spans="1:7" ht="15" hidden="1" outlineLevel="2" x14ac:dyDescent="0.2">
      <c r="A71" s="49" t="s">
        <v>200</v>
      </c>
      <c r="B71" s="17" t="s">
        <v>11</v>
      </c>
      <c r="C71" s="74"/>
      <c r="F71" s="1"/>
      <c r="G71" s="1"/>
    </row>
    <row r="72" spans="1:7" ht="45" collapsed="1" x14ac:dyDescent="0.2">
      <c r="A72" s="50" t="s">
        <v>205</v>
      </c>
      <c r="B72" s="53" t="s">
        <v>13</v>
      </c>
      <c r="C72" s="51" t="s">
        <v>692</v>
      </c>
      <c r="F72" s="1"/>
      <c r="G72" s="1"/>
    </row>
    <row r="73" spans="1:7" ht="45" hidden="1" outlineLevel="2" x14ac:dyDescent="0.2">
      <c r="A73" s="49" t="s">
        <v>206</v>
      </c>
      <c r="B73" s="17" t="s">
        <v>13</v>
      </c>
      <c r="C73" s="69" t="s">
        <v>693</v>
      </c>
      <c r="F73" s="1"/>
      <c r="G73" s="1"/>
    </row>
    <row r="74" spans="1:7" ht="30" hidden="1" outlineLevel="2" x14ac:dyDescent="0.2">
      <c r="A74" s="49" t="s">
        <v>211</v>
      </c>
      <c r="B74" s="17" t="s">
        <v>11</v>
      </c>
      <c r="C74" s="52"/>
      <c r="F74" s="1"/>
      <c r="G74" s="1"/>
    </row>
    <row r="75" spans="1:7" ht="15" hidden="1" outlineLevel="2" x14ac:dyDescent="0.2">
      <c r="A75" s="49" t="s">
        <v>282</v>
      </c>
      <c r="B75" s="17" t="s">
        <v>11</v>
      </c>
      <c r="C75" s="52"/>
      <c r="F75" s="1"/>
      <c r="G75" s="1"/>
    </row>
    <row r="76" spans="1:7" ht="27" customHeight="1" collapsed="1" x14ac:dyDescent="0.25">
      <c r="A76" s="62" t="s">
        <v>319</v>
      </c>
      <c r="B76" s="38"/>
      <c r="C76" s="39"/>
      <c r="F76" s="1"/>
      <c r="G76" s="1"/>
    </row>
    <row r="77" spans="1:7" ht="30" x14ac:dyDescent="0.2">
      <c r="A77" s="50" t="s">
        <v>283</v>
      </c>
      <c r="B77" s="53" t="s">
        <v>8</v>
      </c>
      <c r="C77" s="51"/>
      <c r="F77" s="1"/>
      <c r="G77" s="1"/>
    </row>
    <row r="78" spans="1:7" ht="15" hidden="1" outlineLevel="2" x14ac:dyDescent="0.2">
      <c r="A78" s="49" t="s">
        <v>223</v>
      </c>
      <c r="B78" s="17" t="s">
        <v>8</v>
      </c>
      <c r="C78" s="52"/>
      <c r="F78" s="1"/>
      <c r="G78" s="1"/>
    </row>
    <row r="79" spans="1:7" ht="15" hidden="1" outlineLevel="2" x14ac:dyDescent="0.2">
      <c r="A79" s="49" t="s">
        <v>284</v>
      </c>
      <c r="B79" s="17" t="s">
        <v>8</v>
      </c>
      <c r="C79" s="52"/>
      <c r="F79" s="1"/>
      <c r="G79" s="1"/>
    </row>
    <row r="80" spans="1:7" ht="30" hidden="1" outlineLevel="2" x14ac:dyDescent="0.2">
      <c r="A80" s="49" t="s">
        <v>285</v>
      </c>
      <c r="B80" s="17" t="s">
        <v>8</v>
      </c>
      <c r="C80" s="52"/>
      <c r="F80" s="1"/>
      <c r="G80" s="1"/>
    </row>
    <row r="81" spans="1:7" ht="15" hidden="1" outlineLevel="2" x14ac:dyDescent="0.2">
      <c r="A81" s="49" t="s">
        <v>230</v>
      </c>
      <c r="B81" s="17" t="s">
        <v>8</v>
      </c>
      <c r="C81" s="52"/>
      <c r="F81" s="1"/>
      <c r="G81" s="1"/>
    </row>
    <row r="82" spans="1:7" ht="15" hidden="1" outlineLevel="2" x14ac:dyDescent="0.2">
      <c r="A82" s="49" t="s">
        <v>231</v>
      </c>
      <c r="B82" s="17" t="s">
        <v>11</v>
      </c>
      <c r="C82" s="52"/>
      <c r="F82" s="1"/>
      <c r="G82" s="1"/>
    </row>
    <row r="83" spans="1:7" ht="15" hidden="1" outlineLevel="2" x14ac:dyDescent="0.2">
      <c r="A83" s="49" t="s">
        <v>232</v>
      </c>
      <c r="B83" s="17" t="s">
        <v>8</v>
      </c>
      <c r="C83" s="52"/>
      <c r="F83" s="1"/>
      <c r="G83" s="1"/>
    </row>
    <row r="84" spans="1:7" ht="15" hidden="1" outlineLevel="2" x14ac:dyDescent="0.2">
      <c r="A84" s="49" t="s">
        <v>233</v>
      </c>
      <c r="B84" s="17" t="s">
        <v>5</v>
      </c>
      <c r="C84" s="52"/>
      <c r="F84" s="1"/>
      <c r="G84" s="1"/>
    </row>
    <row r="85" spans="1:7" ht="30" collapsed="1" x14ac:dyDescent="0.2">
      <c r="A85" s="50" t="s">
        <v>235</v>
      </c>
      <c r="B85" s="53" t="s">
        <v>13</v>
      </c>
      <c r="C85" s="82" t="s">
        <v>321</v>
      </c>
      <c r="F85" s="1"/>
      <c r="G85" s="1"/>
    </row>
    <row r="86" spans="1:7" ht="15" hidden="1" outlineLevel="2" x14ac:dyDescent="0.2">
      <c r="A86" s="49" t="s">
        <v>240</v>
      </c>
      <c r="B86" s="17" t="s">
        <v>11</v>
      </c>
      <c r="C86" s="52"/>
      <c r="F86" s="1"/>
      <c r="G86" s="1"/>
    </row>
    <row r="87" spans="1:7" ht="30" hidden="1" outlineLevel="2" x14ac:dyDescent="0.2">
      <c r="A87" s="49" t="s">
        <v>241</v>
      </c>
      <c r="B87" s="17" t="s">
        <v>13</v>
      </c>
      <c r="C87" s="52" t="s">
        <v>694</v>
      </c>
      <c r="F87" s="1"/>
      <c r="G87" s="1"/>
    </row>
    <row r="88" spans="1:7" ht="15" hidden="1" outlineLevel="2" x14ac:dyDescent="0.2">
      <c r="A88" s="49" t="s">
        <v>242</v>
      </c>
      <c r="B88" s="17" t="s">
        <v>13</v>
      </c>
      <c r="C88" s="52" t="s">
        <v>351</v>
      </c>
      <c r="F88" s="1"/>
      <c r="G88" s="1"/>
    </row>
    <row r="89" spans="1:7" ht="15" hidden="1" outlineLevel="2" x14ac:dyDescent="0.2">
      <c r="A89" s="49" t="s">
        <v>243</v>
      </c>
      <c r="B89" s="17" t="s">
        <v>2</v>
      </c>
      <c r="C89" s="52" t="s">
        <v>695</v>
      </c>
      <c r="F89" s="1"/>
      <c r="G89" s="1"/>
    </row>
    <row r="90" spans="1:7" ht="30" hidden="1" outlineLevel="2" x14ac:dyDescent="0.2">
      <c r="A90" s="49" t="s">
        <v>244</v>
      </c>
      <c r="B90" s="17" t="s">
        <v>13</v>
      </c>
      <c r="C90" s="93" t="s">
        <v>325</v>
      </c>
      <c r="F90" s="1"/>
      <c r="G90" s="1"/>
    </row>
    <row r="91" spans="1:7" ht="12.75" customHeight="1" collapsed="1" x14ac:dyDescent="0.2">
      <c r="F91" s="1"/>
      <c r="G91" s="1"/>
    </row>
  </sheetData>
  <sheetProtection formatColumns="0" formatRows="0" insertHyperlinks="0"/>
  <dataConsolidate/>
  <conditionalFormatting sqref="B21:B24 B43:B67 B69:B75 B77:B90">
    <cfRule type="containsText" dxfId="879" priority="73" operator="containsText" text="TG0">
      <formula>NOT(ISERROR(SEARCH("TG0",B21)))</formula>
    </cfRule>
    <cfRule type="containsText" dxfId="878" priority="72" operator="containsText" text="TG1">
      <formula>NOT(ISERROR(SEARCH("TG1",B21)))</formula>
    </cfRule>
    <cfRule type="containsText" dxfId="877" priority="71" operator="containsText" text="TG2">
      <formula>NOT(ISERROR(SEARCH("TG2",B21)))</formula>
    </cfRule>
    <cfRule type="containsText" dxfId="876" priority="70" operator="containsText" text="TG3">
      <formula>NOT(ISERROR(SEARCH("TG3",B21)))</formula>
    </cfRule>
  </conditionalFormatting>
  <conditionalFormatting sqref="B22 B24">
    <cfRule type="containsText" dxfId="875" priority="69" operator="containsText" text="Ja">
      <formula>NOT(ISERROR(SEARCH("Ja",B22)))</formula>
    </cfRule>
  </conditionalFormatting>
  <conditionalFormatting sqref="B22">
    <cfRule type="containsText" dxfId="874" priority="68" operator="containsText" text="ja">
      <formula>NOT(ISERROR(SEARCH("ja",B22)))</formula>
    </cfRule>
  </conditionalFormatting>
  <conditionalFormatting sqref="B28">
    <cfRule type="cellIs" dxfId="873" priority="78" operator="lessThan">
      <formula>0.79</formula>
    </cfRule>
    <cfRule type="cellIs" dxfId="872" priority="79" operator="greaterThan">
      <formula>0.9</formula>
    </cfRule>
    <cfRule type="cellIs" dxfId="871" priority="80" operator="greaterThan">
      <formula>0.79</formula>
    </cfRule>
  </conditionalFormatting>
  <conditionalFormatting sqref="B29">
    <cfRule type="containsText" dxfId="870" priority="20" operator="containsText" text="For lite">
      <formula>NOT(ISERROR(SEARCH("For lite",B29)))</formula>
    </cfRule>
    <cfRule type="containsText" dxfId="869" priority="21" operator="containsText" text="Mangelfull">
      <formula>NOT(ISERROR(SEARCH("Mangelfull",B29)))</formula>
    </cfRule>
    <cfRule type="containsText" dxfId="868" priority="22" operator="containsText" text="Tilstrekkelig">
      <formula>NOT(ISERROR(SEARCH("Tilstrekkelig",B29)))</formula>
    </cfRule>
    <cfRule type="containsText" dxfId="867" priority="23" operator="containsText" text="God">
      <formula>NOT(ISERROR(SEARCH("God",B29)))</formula>
    </cfRule>
  </conditionalFormatting>
  <conditionalFormatting sqref="B33:B41 B77:B90">
    <cfRule type="containsText" dxfId="866" priority="77" operator="containsText" text="EG0">
      <formula>NOT(ISERROR(SEARCH("EG0",B33)))</formula>
    </cfRule>
    <cfRule type="containsText" dxfId="865" priority="76" operator="containsText" text="EG1">
      <formula>NOT(ISERROR(SEARCH("EG1",B33)))</formula>
    </cfRule>
    <cfRule type="containsText" dxfId="864" priority="75" operator="containsText" text="EG2">
      <formula>NOT(ISERROR(SEARCH("EG2",B33)))</formula>
    </cfRule>
  </conditionalFormatting>
  <conditionalFormatting sqref="B77:B90 B33:B41">
    <cfRule type="containsText" dxfId="863" priority="74" operator="containsText" text="EG3">
      <formula>NOT(ISERROR(SEARCH("EG3",B33)))</formula>
    </cfRule>
  </conditionalFormatting>
  <conditionalFormatting sqref="L2">
    <cfRule type="containsText" dxfId="862" priority="63" operator="containsText" text="TG0">
      <formula>NOT(ISERROR(SEARCH("TG0",L2)))</formula>
    </cfRule>
    <cfRule type="containsText" dxfId="861" priority="62" operator="containsText" text="TG0">
      <formula>NOT(ISERROR(SEARCH("TG0",L2)))</formula>
    </cfRule>
    <cfRule type="containsText" dxfId="860" priority="61" operator="containsText" text="TG1">
      <formula>NOT(ISERROR(SEARCH("TG1",L2)))</formula>
    </cfRule>
    <cfRule type="containsText" dxfId="859" priority="59" operator="containsText" text="TG3">
      <formula>NOT(ISERROR(SEARCH("TG3",L2)))</formula>
    </cfRule>
    <cfRule type="containsText" dxfId="858" priority="60" operator="containsText" text="TG2">
      <formula>NOT(ISERROR(SEARCH("TG2",L2)))</formula>
    </cfRule>
    <cfRule type="containsText" dxfId="857" priority="58" operator="containsText" text="Ja">
      <formula>NOT(ISERROR(SEARCH("Ja",L2)))</formula>
    </cfRule>
    <cfRule type="containsText" dxfId="856" priority="57" operator="containsText" text="ja">
      <formula>NOT(ISERROR(SEARCH("ja",L2)))</formula>
    </cfRule>
  </conditionalFormatting>
  <conditionalFormatting sqref="M2 O2:P2">
    <cfRule type="containsText" dxfId="855" priority="81" operator="containsText" text="EG3">
      <formula>NOT(ISERROR(SEARCH("EG3",M2)))</formula>
    </cfRule>
    <cfRule type="containsText" dxfId="854" priority="82" operator="containsText" text="EG2">
      <formula>NOT(ISERROR(SEARCH("EG2",M2)))</formula>
    </cfRule>
    <cfRule type="containsText" dxfId="853" priority="83" operator="containsText" text="EG1">
      <formula>NOT(ISERROR(SEARCH("EG1",M2)))</formula>
    </cfRule>
    <cfRule type="containsText" dxfId="852" priority="84" operator="containsText" text="EG0">
      <formula>NOT(ISERROR(SEARCH("EG0",M2)))</formula>
    </cfRule>
  </conditionalFormatting>
  <conditionalFormatting sqref="N2">
    <cfRule type="containsText" dxfId="851" priority="51" operator="containsText" text="Ja">
      <formula>NOT(ISERROR(SEARCH("Ja",N2)))</formula>
    </cfRule>
    <cfRule type="containsText" dxfId="850" priority="52" operator="containsText" text="TG3">
      <formula>NOT(ISERROR(SEARCH("TG3",N2)))</formula>
    </cfRule>
    <cfRule type="containsText" dxfId="849" priority="53" operator="containsText" text="TG2">
      <formula>NOT(ISERROR(SEARCH("TG2",N2)))</formula>
    </cfRule>
    <cfRule type="containsText" dxfId="848" priority="54" operator="containsText" text="TG1">
      <formula>NOT(ISERROR(SEARCH("TG1",N2)))</formula>
    </cfRule>
    <cfRule type="containsText" dxfId="847" priority="55" operator="containsText" text="TG0">
      <formula>NOT(ISERROR(SEARCH("TG0",N2)))</formula>
    </cfRule>
    <cfRule type="containsText" dxfId="846" priority="56" operator="containsText" text="TG0">
      <formula>NOT(ISERROR(SEARCH("TG0",N2)))</formula>
    </cfRule>
  </conditionalFormatting>
  <conditionalFormatting sqref="Q2">
    <cfRule type="cellIs" dxfId="845" priority="45" operator="greaterThan">
      <formula>0.79</formula>
    </cfRule>
    <cfRule type="cellIs" dxfId="844" priority="44" operator="greaterThan">
      <formula>0.9</formula>
    </cfRule>
    <cfRule type="cellIs" dxfId="843" priority="43" operator="lessThan">
      <formula>0.79</formula>
    </cfRule>
  </conditionalFormatting>
  <conditionalFormatting sqref="R2">
    <cfRule type="containsText" dxfId="842" priority="39" operator="containsText" text="For lite">
      <formula>NOT(ISERROR(SEARCH("For lite",R2)))</formula>
    </cfRule>
    <cfRule type="containsText" dxfId="841" priority="42" operator="containsText" text="God">
      <formula>NOT(ISERROR(SEARCH("God",R2)))</formula>
    </cfRule>
    <cfRule type="containsText" dxfId="840" priority="41" operator="containsText" text="Tilstrekkelig">
      <formula>NOT(ISERROR(SEARCH("Tilstrekkelig",R2)))</formula>
    </cfRule>
    <cfRule type="containsText" dxfId="839" priority="40" operator="containsText" text="Mangelfull">
      <formula>NOT(ISERROR(SEARCH("Mangelfull",R2)))</formula>
    </cfRule>
  </conditionalFormatting>
  <conditionalFormatting sqref="U2:AC2">
    <cfRule type="containsText" dxfId="838" priority="37" operator="containsText" text="EG0">
      <formula>NOT(ISERROR(SEARCH("EG0",U2)))</formula>
    </cfRule>
    <cfRule type="containsText" dxfId="837" priority="36" operator="containsText" text="EG1">
      <formula>NOT(ISERROR(SEARCH("EG1",U2)))</formula>
    </cfRule>
    <cfRule type="containsText" dxfId="836" priority="34" operator="containsText" text="EG3">
      <formula>NOT(ISERROR(SEARCH("EG3",U2)))</formula>
    </cfRule>
    <cfRule type="containsText" dxfId="835" priority="35" operator="containsText" text="EG2">
      <formula>NOT(ISERROR(SEARCH("EG2",U2)))</formula>
    </cfRule>
  </conditionalFormatting>
  <conditionalFormatting sqref="AD2:CB2">
    <cfRule type="containsText" dxfId="834" priority="10" operator="containsText" text="TG0">
      <formula>NOT(ISERROR(SEARCH("TG0",AD2)))</formula>
    </cfRule>
    <cfRule type="containsText" dxfId="833" priority="9" operator="containsText" text="TG1">
      <formula>NOT(ISERROR(SEARCH("TG1",AD2)))</formula>
    </cfRule>
    <cfRule type="containsText" dxfId="832" priority="8" operator="containsText" text="TG2">
      <formula>NOT(ISERROR(SEARCH("TG2",AD2)))</formula>
    </cfRule>
    <cfRule type="containsText" dxfId="831" priority="7" operator="containsText" text="TG3">
      <formula>NOT(ISERROR(SEARCH("TG3",AD2)))</formula>
    </cfRule>
  </conditionalFormatting>
  <conditionalFormatting sqref="BX2:CB2">
    <cfRule type="containsText" dxfId="830" priority="5" operator="containsText" text="ja">
      <formula>NOT(ISERROR(SEARCH("ja",BX2)))</formula>
    </cfRule>
    <cfRule type="containsText" dxfId="829" priority="6" operator="containsText" text="Ja">
      <formula>NOT(ISERROR(SEARCH("Ja",BX2)))</formula>
    </cfRule>
  </conditionalFormatting>
  <hyperlinks>
    <hyperlink ref="C14" r:id="rId1" xr:uid="{EA5A33B6-6E2B-4F9A-9F70-BD9E0695A2CE}"/>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1EB226B3-8582-48DD-AD8A-4BFBA446A9F9}">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6C4941D1-0B49-42EE-B0B9-566B274C77AA}">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95706958-A7DF-4C7A-AD51-8467B646E2C7}">
          <x14:formula1>
            <xm:f>Evalueringsmatrise_grunnlag!$A$2:$A$6</xm:f>
          </x14:formula1>
          <xm:sqref>B43:B67 B69:B75 B77:B90</xm:sqref>
        </x14:dataValidation>
        <x14:dataValidation type="list" allowBlank="1" showInputMessage="1" showErrorMessage="1" xr:uid="{1EFC1D1E-5E14-472C-8AE6-4D688142EB6A}">
          <x14:formula1>
            <xm:f>Evalueringsmatrise_grunnlag!$A$27:$A$28</xm:f>
          </x14:formula1>
          <xm:sqref>B24 B68 B76</xm:sqref>
        </x14:dataValidation>
        <x14:dataValidation type="list" allowBlank="1" showInputMessage="1" showErrorMessage="1" xr:uid="{F5F9CE6E-A3E6-40AA-BA06-E873CA2C3F80}">
          <x14:formula1>
            <xm:f>Evalueringsmatrise_grunnlag!$A$9:$A$13</xm:f>
          </x14:formula1>
          <xm:sqref>B33:B41 B77:B90</xm:sqref>
        </x14:dataValidation>
        <x14:dataValidation type="list" allowBlank="1" showInputMessage="1" showErrorMessage="1" xr:uid="{8C3B919A-848C-4465-BF97-AAE9538F77B7}">
          <x14:formula1>
            <xm:f>Evalueringsmatrise_grunnlag!$A$21:$A$24</xm:f>
          </x14:formula1>
          <xm:sqref>B29</xm:sqref>
        </x14:dataValidation>
        <x14:dataValidation type="list" allowBlank="1" showInputMessage="1" showErrorMessage="1" xr:uid="{7A2B3700-7F45-4AE7-9EA7-87069018362B}">
          <x14:formula1>
            <xm:f>Evalueringsmatrise_grunnlag!$E$7:$E$10</xm:f>
          </x14:formula1>
          <xm:sqref>B23</xm:sqref>
        </x14:dataValidation>
        <x14:dataValidation type="list" allowBlank="1" showInputMessage="1" showErrorMessage="1" xr:uid="{016612EB-C5B2-4517-815C-37EF598C3335}">
          <x14:formula1>
            <xm:f>Evalueringsmatrise_grunnlag!$E$2:$E$4</xm:f>
          </x14:formula1>
          <xm:sqref>B31</xm:sqref>
        </x14:dataValidation>
        <x14:dataValidation type="list" allowBlank="1" showInputMessage="1" showErrorMessage="1" xr:uid="{16F64B59-5E89-464D-A029-6C82D45B9DC8}">
          <x14:formula1>
            <xm:f>Evalueringsmatrise_grunnlag!$E$13:$E$17</xm:f>
          </x14:formula1>
          <xm:sqref>B22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480DE-413C-46B8-A0A3-534CE1F93076}">
  <sheetPr>
    <tabColor theme="5" tint="0.79998168889431442"/>
    <pageSetUpPr fitToPage="1"/>
  </sheetPr>
  <dimension ref="A1:CC97"/>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Songdalen skole</v>
      </c>
      <c r="B2" s="65" t="str">
        <f>$B$12</f>
        <v>8.-10. trinn</v>
      </c>
      <c r="C2" s="22">
        <f>$B$13</f>
        <v>223</v>
      </c>
      <c r="D2" s="22">
        <f>$B$14</f>
        <v>0</v>
      </c>
      <c r="E2" s="22">
        <f>$B$15</f>
        <v>4049</v>
      </c>
      <c r="F2" s="66">
        <f>$B$16</f>
        <v>21327</v>
      </c>
      <c r="G2" s="66">
        <f>$B$17</f>
        <v>7377</v>
      </c>
      <c r="H2" s="66">
        <f>$B$18</f>
        <v>5077</v>
      </c>
      <c r="I2" s="66">
        <f>$B$19</f>
        <v>2300</v>
      </c>
      <c r="J2" s="66">
        <f>$B$20</f>
        <v>1976</v>
      </c>
      <c r="K2" s="22">
        <f>$B$21</f>
        <v>2006</v>
      </c>
      <c r="L2" s="32" t="str">
        <f>$B$22</f>
        <v>Nei</v>
      </c>
      <c r="M2" s="32" t="str">
        <f>$B$23</f>
        <v>B</v>
      </c>
      <c r="N2" s="32" t="str">
        <f>$B$24</f>
        <v>Nei</v>
      </c>
      <c r="O2" s="33">
        <f>$B$26</f>
        <v>239.4</v>
      </c>
      <c r="P2" s="32">
        <f>$B$27</f>
        <v>266</v>
      </c>
      <c r="Q2" s="21">
        <f>$B$28</f>
        <v>0.83834586466165417</v>
      </c>
      <c r="R2" s="61" t="str">
        <f>$B$29</f>
        <v>God</v>
      </c>
      <c r="S2" s="22">
        <f>$B$30</f>
        <v>33.08071748878924</v>
      </c>
      <c r="T2" s="32" t="str">
        <f>$B$31</f>
        <v>↓</v>
      </c>
      <c r="U2" s="17" t="str">
        <f>$B$33</f>
        <v>EG0</v>
      </c>
      <c r="V2" s="17" t="str">
        <f>$B$34</f>
        <v>EG0</v>
      </c>
      <c r="W2" s="17" t="str">
        <f>$B$35</f>
        <v>EG0</v>
      </c>
      <c r="X2" s="17" t="str">
        <f>$B$36</f>
        <v>EG0</v>
      </c>
      <c r="Y2" s="17" t="str">
        <f>$B$37</f>
        <v>EG2</v>
      </c>
      <c r="Z2" s="17" t="str">
        <f>$B$38</f>
        <v>EG0</v>
      </c>
      <c r="AA2" s="17" t="str">
        <f>$B$39</f>
        <v>EG2</v>
      </c>
      <c r="AB2" s="17" t="str">
        <f>$B$40</f>
        <v>EG1</v>
      </c>
      <c r="AC2" s="17" t="str">
        <f>$B$41</f>
        <v>EG1</v>
      </c>
      <c r="AD2" s="17" t="str">
        <f>$B$43</f>
        <v>TG1</v>
      </c>
      <c r="AE2" s="17" t="str">
        <f>$B$44</f>
        <v>TG1</v>
      </c>
      <c r="AF2" s="17" t="str">
        <f>$B$45</f>
        <v>TG1</v>
      </c>
      <c r="AG2" s="17" t="str">
        <f>$B$46</f>
        <v>TG1</v>
      </c>
      <c r="AH2" s="17" t="str">
        <f>$B$47</f>
        <v>TG1</v>
      </c>
      <c r="AI2" s="17" t="str">
        <f>$B$48</f>
        <v>TG1</v>
      </c>
      <c r="AJ2" s="17" t="str">
        <f>$B$49</f>
        <v>TG1</v>
      </c>
      <c r="AK2" s="17" t="str">
        <f>$B$50</f>
        <v>TG2</v>
      </c>
      <c r="AL2" s="17" t="str">
        <f>$B$51</f>
        <v>TG3</v>
      </c>
      <c r="AM2" s="17" t="str">
        <f>$B$52</f>
        <v>-</v>
      </c>
      <c r="AN2" s="17" t="str">
        <f>$B$53</f>
        <v>TG1</v>
      </c>
      <c r="AO2" s="17" t="str">
        <f>$B$54</f>
        <v>TG1</v>
      </c>
      <c r="AP2" s="17" t="str">
        <f>$B$55</f>
        <v>TG1</v>
      </c>
      <c r="AQ2" s="17" t="str">
        <f>$B$56</f>
        <v>TG1</v>
      </c>
      <c r="AR2" s="17" t="str">
        <f>$B$57</f>
        <v>-</v>
      </c>
      <c r="AS2" s="17" t="str">
        <f>$B$58</f>
        <v>TG1</v>
      </c>
      <c r="AT2" s="17" t="str">
        <f>$B$59</f>
        <v>TG1</v>
      </c>
      <c r="AU2" s="17" t="str">
        <f>$B$60</f>
        <v>TG1</v>
      </c>
      <c r="AV2" s="17" t="str">
        <f>$B$61</f>
        <v>TG1</v>
      </c>
      <c r="AW2" s="17" t="str">
        <f>$B$62</f>
        <v>TG1</v>
      </c>
      <c r="AX2" s="17" t="str">
        <f>$B$63</f>
        <v>TG1</v>
      </c>
      <c r="AY2" s="17" t="str">
        <f>$B$64</f>
        <v>TG1</v>
      </c>
      <c r="AZ2" s="17" t="str">
        <f>$B$65</f>
        <v>TG1</v>
      </c>
      <c r="BA2" s="17" t="str">
        <f>$B$66</f>
        <v>TG1</v>
      </c>
      <c r="BB2" s="17" t="str">
        <f>$B$67</f>
        <v>TG1</v>
      </c>
      <c r="BC2" s="17" t="str">
        <f>$B$69</f>
        <v>TG3</v>
      </c>
      <c r="BD2" s="17" t="str">
        <f>$B$70</f>
        <v>TG3</v>
      </c>
      <c r="BE2" s="17" t="str">
        <f>$B$71</f>
        <v>TG1</v>
      </c>
      <c r="BF2" s="17" t="str">
        <f>$B$72</f>
        <v>TG3</v>
      </c>
      <c r="BG2" s="17" t="str">
        <f>$B$73</f>
        <v>TG2</v>
      </c>
      <c r="BH2" s="17" t="str">
        <f>$B$74</f>
        <v>TG3</v>
      </c>
      <c r="BI2" s="17" t="str">
        <f>$B$75</f>
        <v>TG2</v>
      </c>
      <c r="BJ2" s="17" t="str">
        <f>$B$77</f>
        <v>TG2</v>
      </c>
      <c r="BK2" s="17" t="str">
        <f>$B$78</f>
        <v>TG1</v>
      </c>
      <c r="BL2" s="17" t="str">
        <f>$B$79</f>
        <v>TG3</v>
      </c>
      <c r="BM2" s="17" t="str">
        <f>$B$80</f>
        <v>TG2</v>
      </c>
      <c r="BN2" s="17" t="str">
        <f>$B$81</f>
        <v>TG1</v>
      </c>
      <c r="BO2" s="17" t="str">
        <f>$B$82</f>
        <v>TG3</v>
      </c>
      <c r="BP2" s="17" t="str">
        <f>$B$83</f>
        <v>TG1</v>
      </c>
      <c r="BQ2" s="17" t="str">
        <f>$B$84</f>
        <v>TG1</v>
      </c>
      <c r="BR2" s="17" t="str">
        <f>$B$85</f>
        <v>TG3</v>
      </c>
      <c r="BS2" s="17" t="str">
        <f>$B$86</f>
        <v>TG1</v>
      </c>
      <c r="BT2" s="17" t="str">
        <f>$B$87</f>
        <v>TG3</v>
      </c>
      <c r="BU2" s="17" t="str">
        <f>$B$88</f>
        <v>TG3</v>
      </c>
      <c r="BV2" s="17" t="str">
        <f>$B$89</f>
        <v>TG3</v>
      </c>
      <c r="BW2" s="17" t="str">
        <f>$B$90</f>
        <v>TG3</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696</v>
      </c>
      <c r="B11" s="9" t="s">
        <v>303</v>
      </c>
      <c r="C11" s="9" t="s">
        <v>304</v>
      </c>
      <c r="AU11" s="1"/>
      <c r="AV11" s="1"/>
    </row>
    <row r="12" spans="1:81" ht="15.75" x14ac:dyDescent="0.25">
      <c r="A12" s="51" t="s">
        <v>247</v>
      </c>
      <c r="B12" s="34" t="s">
        <v>354</v>
      </c>
      <c r="C12" s="51"/>
      <c r="D12" s="10"/>
      <c r="E12" s="10"/>
      <c r="F12" s="10"/>
      <c r="G12" s="10"/>
      <c r="H12" s="10"/>
      <c r="I12" s="10"/>
      <c r="J12" s="10"/>
      <c r="K12" s="10"/>
      <c r="L12" s="10"/>
      <c r="M12" s="10"/>
      <c r="N12" s="10"/>
      <c r="O12" s="10"/>
      <c r="P12" s="10"/>
      <c r="Q12" s="10"/>
      <c r="R12" s="10"/>
      <c r="S12" s="10"/>
      <c r="T12" s="10"/>
      <c r="U12" s="10"/>
      <c r="V12" s="10"/>
      <c r="W12" s="10"/>
      <c r="X12" s="10"/>
      <c r="Y12" s="10"/>
      <c r="BB12" s="10"/>
      <c r="BC12" s="10"/>
    </row>
    <row r="13" spans="1:81" ht="15.75" x14ac:dyDescent="0.25">
      <c r="A13" s="51" t="s">
        <v>248</v>
      </c>
      <c r="B13" s="19">
        <v>223</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81" ht="15.75" x14ac:dyDescent="0.25">
      <c r="A14" s="51" t="s">
        <v>249</v>
      </c>
      <c r="B14" s="28"/>
      <c r="C14" s="71" t="s">
        <v>410</v>
      </c>
      <c r="D14" s="10"/>
      <c r="E14" s="10"/>
      <c r="F14" s="10"/>
      <c r="G14" s="10"/>
      <c r="H14" s="10"/>
      <c r="I14" s="10"/>
      <c r="J14" s="10"/>
      <c r="K14" s="10"/>
      <c r="L14" s="10"/>
      <c r="M14" s="10"/>
      <c r="P14" s="10"/>
    </row>
    <row r="15" spans="1:81" ht="15" x14ac:dyDescent="0.2">
      <c r="A15" s="51" t="s">
        <v>250</v>
      </c>
      <c r="B15" s="17">
        <v>4049</v>
      </c>
      <c r="C15" s="51"/>
      <c r="F15" s="1"/>
      <c r="G15" s="1"/>
    </row>
    <row r="16" spans="1:81" ht="15" x14ac:dyDescent="0.2">
      <c r="A16" s="51" t="s">
        <v>251</v>
      </c>
      <c r="B16" s="17">
        <v>21327</v>
      </c>
      <c r="C16" s="51" t="s">
        <v>697</v>
      </c>
      <c r="F16" s="1"/>
      <c r="G16" s="1"/>
    </row>
    <row r="17" spans="1:16" ht="15" x14ac:dyDescent="0.2">
      <c r="A17" s="51" t="s">
        <v>252</v>
      </c>
      <c r="B17" s="63">
        <f>$B$18+$B$19</f>
        <v>7377</v>
      </c>
      <c r="C17" s="51"/>
      <c r="F17" s="1"/>
      <c r="G17" s="1"/>
    </row>
    <row r="18" spans="1:16" ht="15" hidden="1" outlineLevel="2" x14ac:dyDescent="0.2">
      <c r="A18" s="49" t="s">
        <v>253</v>
      </c>
      <c r="B18" s="17">
        <v>5077</v>
      </c>
      <c r="C18" s="52"/>
      <c r="F18" s="1"/>
      <c r="G18" s="1"/>
    </row>
    <row r="19" spans="1:16" ht="15" hidden="1" outlineLevel="2" x14ac:dyDescent="0.2">
      <c r="A19" s="49" t="s">
        <v>254</v>
      </c>
      <c r="B19" s="17">
        <v>2300</v>
      </c>
      <c r="C19" s="52" t="s">
        <v>698</v>
      </c>
      <c r="F19" s="1"/>
      <c r="G19" s="1"/>
    </row>
    <row r="20" spans="1:16" ht="15" collapsed="1" x14ac:dyDescent="0.2">
      <c r="A20" s="51" t="s">
        <v>255</v>
      </c>
      <c r="B20" s="17">
        <v>1976</v>
      </c>
      <c r="C20" s="51" t="s">
        <v>357</v>
      </c>
      <c r="F20" s="1"/>
      <c r="G20" s="1"/>
    </row>
    <row r="21" spans="1:16" ht="15" x14ac:dyDescent="0.2">
      <c r="A21" s="51" t="s">
        <v>256</v>
      </c>
      <c r="B21" s="17">
        <v>2006</v>
      </c>
      <c r="C21" s="51" t="s">
        <v>699</v>
      </c>
      <c r="F21" s="1"/>
      <c r="G21" s="1"/>
    </row>
    <row r="22" spans="1:16" ht="15" x14ac:dyDescent="0.2">
      <c r="A22" s="51" t="s">
        <v>257</v>
      </c>
      <c r="B22" s="17" t="s">
        <v>30</v>
      </c>
      <c r="C22" s="51"/>
      <c r="F22" s="1"/>
      <c r="G22" s="1"/>
    </row>
    <row r="23" spans="1:16" ht="32.1" customHeight="1" x14ac:dyDescent="0.2">
      <c r="A23" s="51" t="s">
        <v>258</v>
      </c>
      <c r="B23" s="17" t="s">
        <v>18</v>
      </c>
      <c r="C23" s="51" t="str">
        <f>IF('Songdalen U'!B23=Evalueringsmatrise_grunnlag!E7,"Vedlikehold og utskifting ved A-bygg er allerede finansiert ifm. vedlikeholdsstrategien og midler er allokert hos Eiendom."," ")</f>
        <v xml:space="preserve"> </v>
      </c>
      <c r="F23" s="1"/>
      <c r="G23" s="1"/>
    </row>
    <row r="24" spans="1:16" ht="15" x14ac:dyDescent="0.2">
      <c r="A24" s="51" t="s">
        <v>259</v>
      </c>
      <c r="B24" s="17" t="s">
        <v>30</v>
      </c>
      <c r="C24" s="51"/>
      <c r="F24" s="1"/>
      <c r="G24" s="1"/>
    </row>
    <row r="25" spans="1:16" ht="27" customHeight="1" x14ac:dyDescent="0.25">
      <c r="A25" s="62" t="s">
        <v>309</v>
      </c>
      <c r="B25" s="38"/>
      <c r="C25" s="39"/>
      <c r="F25" s="1"/>
      <c r="G25" s="1"/>
    </row>
    <row r="26" spans="1:16" ht="30" hidden="1" outlineLevel="2" x14ac:dyDescent="0.25">
      <c r="A26" s="49" t="s">
        <v>310</v>
      </c>
      <c r="B26" s="22">
        <f>B27*0.9</f>
        <v>239.4</v>
      </c>
      <c r="C26" s="52"/>
      <c r="D26" s="10"/>
      <c r="E26" s="10"/>
      <c r="F26" s="10"/>
      <c r="G26" s="10"/>
      <c r="H26" s="10"/>
      <c r="I26" s="10"/>
      <c r="J26" s="10"/>
      <c r="K26" s="10"/>
      <c r="L26" s="10"/>
      <c r="M26" s="10"/>
      <c r="P26" s="10"/>
    </row>
    <row r="27" spans="1:16" ht="30" hidden="1" outlineLevel="2" x14ac:dyDescent="0.25">
      <c r="A27" s="49" t="s">
        <v>311</v>
      </c>
      <c r="B27" s="19">
        <v>266</v>
      </c>
      <c r="C27" s="52"/>
      <c r="D27" s="10"/>
      <c r="E27" s="10"/>
      <c r="F27" s="10"/>
      <c r="G27" s="10"/>
      <c r="H27" s="10"/>
      <c r="I27" s="10"/>
      <c r="J27" s="10"/>
      <c r="K27" s="10"/>
      <c r="L27" s="10"/>
      <c r="M27" s="10"/>
      <c r="P27" s="10"/>
    </row>
    <row r="28" spans="1:16" ht="15" collapsed="1" x14ac:dyDescent="0.25">
      <c r="A28" s="50" t="s">
        <v>290</v>
      </c>
      <c r="B28" s="21">
        <f>B13/B27</f>
        <v>0.83834586466165417</v>
      </c>
      <c r="C28" s="51"/>
      <c r="F28" s="1"/>
      <c r="G28" s="1"/>
    </row>
    <row r="29" spans="1:16" ht="15" x14ac:dyDescent="0.2">
      <c r="A29" s="50" t="s">
        <v>263</v>
      </c>
      <c r="B29" s="67" t="s">
        <v>39</v>
      </c>
      <c r="C29" s="51"/>
      <c r="F29" s="1"/>
      <c r="G29" s="1"/>
    </row>
    <row r="30" spans="1:16" ht="30" hidden="1" outlineLevel="2" x14ac:dyDescent="0.25">
      <c r="A30" s="49" t="s">
        <v>264</v>
      </c>
      <c r="B30" s="22">
        <f>$B$17/$B$13</f>
        <v>33.08071748878924</v>
      </c>
      <c r="C30" s="52"/>
      <c r="D30" s="10"/>
      <c r="E30" s="10"/>
      <c r="F30" s="10"/>
      <c r="G30" s="10"/>
      <c r="H30" s="10"/>
      <c r="I30" s="10"/>
      <c r="J30" s="10"/>
      <c r="K30" s="10"/>
      <c r="L30" s="10"/>
      <c r="M30" s="10"/>
      <c r="P30" s="10"/>
    </row>
    <row r="31" spans="1:16" ht="15" collapsed="1" x14ac:dyDescent="0.2">
      <c r="A31" s="50" t="s">
        <v>291</v>
      </c>
      <c r="B31" s="30" t="s">
        <v>10</v>
      </c>
      <c r="C31" s="51" t="s">
        <v>312</v>
      </c>
      <c r="F31" s="1"/>
      <c r="G31" s="1"/>
    </row>
    <row r="32" spans="1:16"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25</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25</v>
      </c>
      <c r="C39" s="52"/>
      <c r="F39" s="1"/>
      <c r="G39" s="1"/>
    </row>
    <row r="40" spans="1:7" ht="15.75" hidden="1" outlineLevel="1" x14ac:dyDescent="0.2">
      <c r="A40" s="50" t="s">
        <v>84</v>
      </c>
      <c r="B40" s="53" t="s">
        <v>23</v>
      </c>
      <c r="C40" s="51"/>
      <c r="F40" s="1"/>
      <c r="G40" s="1"/>
    </row>
    <row r="41" spans="1:7" ht="18.75" collapsed="1" x14ac:dyDescent="0.2">
      <c r="A41" s="50" t="s">
        <v>272</v>
      </c>
      <c r="B41" s="54" t="s">
        <v>23</v>
      </c>
      <c r="C41" s="51"/>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75" hidden="1" outlineLevel="2" x14ac:dyDescent="0.2">
      <c r="A44" s="49" t="s">
        <v>100</v>
      </c>
      <c r="B44" s="53" t="s">
        <v>8</v>
      </c>
      <c r="C44" s="52"/>
      <c r="F44" s="1"/>
      <c r="G44" s="1"/>
    </row>
    <row r="45" spans="1:7" ht="15.75" hidden="1" outlineLevel="2" x14ac:dyDescent="0.2">
      <c r="A45" s="49" t="s">
        <v>105</v>
      </c>
      <c r="B45" s="53" t="s">
        <v>8</v>
      </c>
      <c r="C45" s="52"/>
      <c r="F45" s="1"/>
      <c r="G45" s="1"/>
    </row>
    <row r="46" spans="1:7" ht="15.75" hidden="1" outlineLevel="2" x14ac:dyDescent="0.2">
      <c r="A46" s="49" t="s">
        <v>110</v>
      </c>
      <c r="B46" s="53" t="s">
        <v>8</v>
      </c>
      <c r="C46" s="52"/>
      <c r="F46" s="1"/>
      <c r="G46" s="1"/>
    </row>
    <row r="47" spans="1:7" ht="15.75" hidden="1" outlineLevel="2" x14ac:dyDescent="0.2">
      <c r="A47" s="49" t="s">
        <v>115</v>
      </c>
      <c r="B47" s="53" t="s">
        <v>8</v>
      </c>
      <c r="C47" s="52"/>
      <c r="F47" s="1"/>
      <c r="G47" s="1"/>
    </row>
    <row r="48" spans="1:7" ht="15.75" hidden="1" outlineLevel="2" x14ac:dyDescent="0.2">
      <c r="A48" s="49" t="s">
        <v>116</v>
      </c>
      <c r="B48" s="53" t="s">
        <v>8</v>
      </c>
      <c r="C48" s="52"/>
      <c r="F48" s="1"/>
      <c r="G48" s="1"/>
    </row>
    <row r="49" spans="1:7" ht="15.75" hidden="1" outlineLevel="2" x14ac:dyDescent="0.2">
      <c r="A49" s="49" t="s">
        <v>117</v>
      </c>
      <c r="B49" s="53" t="s">
        <v>8</v>
      </c>
      <c r="C49" s="52"/>
      <c r="F49" s="1"/>
      <c r="G49" s="1"/>
    </row>
    <row r="50" spans="1:7" ht="15.75" hidden="1" outlineLevel="2" x14ac:dyDescent="0.2">
      <c r="A50" s="49" t="s">
        <v>122</v>
      </c>
      <c r="B50" s="53" t="s">
        <v>11</v>
      </c>
      <c r="C50" s="18"/>
      <c r="F50" s="1"/>
      <c r="G50" s="1"/>
    </row>
    <row r="51" spans="1:7" ht="45" hidden="1" outlineLevel="2" x14ac:dyDescent="0.2">
      <c r="A51" s="49" t="s">
        <v>127</v>
      </c>
      <c r="B51" s="53" t="s">
        <v>13</v>
      </c>
      <c r="C51" s="52" t="s">
        <v>700</v>
      </c>
      <c r="F51" s="1"/>
      <c r="G51" s="1"/>
    </row>
    <row r="52" spans="1:7" ht="15.75" hidden="1" outlineLevel="1" x14ac:dyDescent="0.2">
      <c r="A52" s="50" t="s">
        <v>273</v>
      </c>
      <c r="B52" s="53" t="s">
        <v>2</v>
      </c>
      <c r="C52" s="51"/>
      <c r="F52" s="1"/>
      <c r="G52" s="1"/>
    </row>
    <row r="53" spans="1:7" ht="15" hidden="1" outlineLevel="2" x14ac:dyDescent="0.2">
      <c r="A53" s="49" t="s">
        <v>132</v>
      </c>
      <c r="B53" s="17" t="s">
        <v>8</v>
      </c>
      <c r="C53" s="52"/>
      <c r="F53" s="1"/>
      <c r="G53" s="1"/>
    </row>
    <row r="54" spans="1:7" ht="15" hidden="1" outlineLevel="2" x14ac:dyDescent="0.2">
      <c r="A54" s="49" t="s">
        <v>137</v>
      </c>
      <c r="B54" s="17" t="s">
        <v>8</v>
      </c>
      <c r="C54" s="52"/>
      <c r="F54" s="1"/>
      <c r="G54" s="1"/>
    </row>
    <row r="55" spans="1:7" ht="15" hidden="1" outlineLevel="2" x14ac:dyDescent="0.2">
      <c r="A55" s="49" t="s">
        <v>142</v>
      </c>
      <c r="B55" s="17" t="s">
        <v>8</v>
      </c>
      <c r="C55" s="52"/>
      <c r="F55" s="1"/>
      <c r="G55" s="1"/>
    </row>
    <row r="56" spans="1:7" ht="15" hidden="1" outlineLevel="2" x14ac:dyDescent="0.2">
      <c r="A56" s="49" t="s">
        <v>274</v>
      </c>
      <c r="B56" s="17" t="s">
        <v>8</v>
      </c>
      <c r="C56" s="52"/>
      <c r="F56" s="1"/>
      <c r="G56" s="1"/>
    </row>
    <row r="57" spans="1:7" ht="15.75" hidden="1" outlineLevel="1" x14ac:dyDescent="0.2">
      <c r="A57" s="50" t="s">
        <v>275</v>
      </c>
      <c r="B57" s="53" t="s">
        <v>2</v>
      </c>
      <c r="C57" s="51"/>
      <c r="F57" s="1"/>
      <c r="G57" s="1"/>
    </row>
    <row r="58" spans="1:7" ht="15" hidden="1" outlineLevel="2" x14ac:dyDescent="0.2">
      <c r="A58" s="49" t="s">
        <v>276</v>
      </c>
      <c r="B58" s="17" t="s">
        <v>8</v>
      </c>
      <c r="C58" s="52"/>
      <c r="F58" s="1"/>
      <c r="G58" s="1"/>
    </row>
    <row r="59" spans="1:7" ht="15" hidden="1" outlineLevel="2" x14ac:dyDescent="0.2">
      <c r="A59" s="49" t="s">
        <v>158</v>
      </c>
      <c r="B59" s="17" t="s">
        <v>8</v>
      </c>
      <c r="C59" s="52"/>
      <c r="F59" s="1"/>
      <c r="G59" s="1"/>
    </row>
    <row r="60" spans="1:7" ht="15" hidden="1" outlineLevel="2" x14ac:dyDescent="0.2">
      <c r="A60" s="49" t="s">
        <v>163</v>
      </c>
      <c r="B60" s="17" t="s">
        <v>8</v>
      </c>
      <c r="C60" s="52"/>
      <c r="F60" s="1"/>
      <c r="G60" s="1"/>
    </row>
    <row r="61" spans="1:7" ht="15" hidden="1" outlineLevel="2" x14ac:dyDescent="0.2">
      <c r="A61" s="49" t="s">
        <v>277</v>
      </c>
      <c r="B61" s="17" t="s">
        <v>8</v>
      </c>
      <c r="C61" s="52"/>
      <c r="F61" s="1"/>
      <c r="G61" s="1"/>
    </row>
    <row r="62" spans="1:7" ht="15" hidden="1" outlineLevel="2" x14ac:dyDescent="0.2">
      <c r="A62" s="49" t="s">
        <v>278</v>
      </c>
      <c r="B62" s="17" t="s">
        <v>8</v>
      </c>
      <c r="C62" s="52"/>
      <c r="F62" s="1"/>
      <c r="G62" s="1"/>
    </row>
    <row r="63" spans="1:7" ht="15" hidden="1" outlineLevel="2" x14ac:dyDescent="0.2">
      <c r="A63" s="49" t="s">
        <v>172</v>
      </c>
      <c r="B63" s="17" t="s">
        <v>8</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8</v>
      </c>
      <c r="C66" s="51"/>
      <c r="F66" s="1"/>
      <c r="G66" s="1"/>
    </row>
    <row r="67" spans="1:7" ht="30" collapsed="1" x14ac:dyDescent="0.2">
      <c r="A67" s="50" t="s">
        <v>293</v>
      </c>
      <c r="B67" s="54" t="s">
        <v>8</v>
      </c>
      <c r="C67" s="51" t="s">
        <v>701</v>
      </c>
      <c r="F67" s="1"/>
      <c r="G67" s="1"/>
    </row>
    <row r="68" spans="1:7" ht="27" customHeight="1" x14ac:dyDescent="0.25">
      <c r="A68" s="62" t="s">
        <v>189</v>
      </c>
      <c r="B68" s="38"/>
      <c r="C68" s="39"/>
      <c r="F68" s="1"/>
      <c r="G68" s="1"/>
    </row>
    <row r="69" spans="1:7" ht="15.75" x14ac:dyDescent="0.2">
      <c r="A69" s="50" t="s">
        <v>280</v>
      </c>
      <c r="B69" s="53" t="s">
        <v>13</v>
      </c>
      <c r="C69" s="75" t="s">
        <v>702</v>
      </c>
      <c r="F69" s="1"/>
      <c r="G69" s="1"/>
    </row>
    <row r="70" spans="1:7" ht="30" hidden="1" outlineLevel="2" x14ac:dyDescent="0.2">
      <c r="A70" s="49" t="s">
        <v>281</v>
      </c>
      <c r="B70" s="17" t="s">
        <v>13</v>
      </c>
      <c r="C70" s="69" t="s">
        <v>703</v>
      </c>
      <c r="F70" s="1"/>
      <c r="G70" s="1"/>
    </row>
    <row r="71" spans="1:7" ht="15" hidden="1" outlineLevel="2" x14ac:dyDescent="0.2">
      <c r="A71" s="49" t="s">
        <v>200</v>
      </c>
      <c r="B71" s="17" t="s">
        <v>8</v>
      </c>
      <c r="C71" s="69"/>
      <c r="F71" s="1"/>
      <c r="G71" s="1"/>
    </row>
    <row r="72" spans="1:7" ht="30" collapsed="1" x14ac:dyDescent="0.2">
      <c r="A72" s="50" t="s">
        <v>205</v>
      </c>
      <c r="B72" s="53" t="s">
        <v>13</v>
      </c>
      <c r="C72" s="51" t="s">
        <v>704</v>
      </c>
      <c r="F72" s="1"/>
      <c r="G72" s="1"/>
    </row>
    <row r="73" spans="1:7" ht="15" hidden="1" outlineLevel="2" x14ac:dyDescent="0.2">
      <c r="A73" s="49" t="s">
        <v>206</v>
      </c>
      <c r="B73" s="17" t="s">
        <v>11</v>
      </c>
      <c r="C73" s="52"/>
      <c r="F73" s="1"/>
      <c r="G73" s="1"/>
    </row>
    <row r="74" spans="1:7" ht="60" hidden="1" outlineLevel="2" x14ac:dyDescent="0.2">
      <c r="A74" s="49" t="s">
        <v>211</v>
      </c>
      <c r="B74" s="17" t="s">
        <v>13</v>
      </c>
      <c r="C74" s="52" t="s">
        <v>705</v>
      </c>
      <c r="F74" s="1"/>
      <c r="G74" s="1"/>
    </row>
    <row r="75" spans="1:7" ht="15" hidden="1" outlineLevel="2" x14ac:dyDescent="0.2">
      <c r="A75" s="49" t="s">
        <v>282</v>
      </c>
      <c r="B75" s="17" t="s">
        <v>11</v>
      </c>
      <c r="C75" s="52"/>
      <c r="F75" s="1"/>
      <c r="G75" s="1"/>
    </row>
    <row r="76" spans="1:7" ht="27" customHeight="1" collapsed="1" x14ac:dyDescent="0.25">
      <c r="A76" s="62" t="s">
        <v>319</v>
      </c>
      <c r="B76" s="38"/>
      <c r="C76" s="39"/>
      <c r="F76" s="1"/>
      <c r="G76" s="1"/>
    </row>
    <row r="77" spans="1:7" ht="32.25" customHeight="1" x14ac:dyDescent="0.2">
      <c r="A77" s="50" t="s">
        <v>283</v>
      </c>
      <c r="B77" s="53" t="s">
        <v>11</v>
      </c>
      <c r="C77" s="51" t="s">
        <v>320</v>
      </c>
      <c r="F77" s="1"/>
      <c r="G77" s="1"/>
    </row>
    <row r="78" spans="1:7" ht="15" hidden="1" outlineLevel="2" x14ac:dyDescent="0.2">
      <c r="A78" s="49" t="s">
        <v>223</v>
      </c>
      <c r="B78" s="17" t="s">
        <v>8</v>
      </c>
      <c r="C78" s="52"/>
      <c r="F78" s="1"/>
      <c r="G78" s="1"/>
    </row>
    <row r="79" spans="1:7" ht="15" hidden="1" outlineLevel="2" x14ac:dyDescent="0.2">
      <c r="A79" s="49" t="s">
        <v>284</v>
      </c>
      <c r="B79" s="17" t="s">
        <v>13</v>
      </c>
      <c r="C79" s="52" t="s">
        <v>706</v>
      </c>
      <c r="F79" s="1"/>
      <c r="G79" s="1"/>
    </row>
    <row r="80" spans="1:7" ht="30" hidden="1" outlineLevel="2" x14ac:dyDescent="0.2">
      <c r="A80" s="49" t="s">
        <v>285</v>
      </c>
      <c r="B80" s="17" t="s">
        <v>11</v>
      </c>
      <c r="C80" s="1" t="s">
        <v>707</v>
      </c>
      <c r="F80" s="1"/>
      <c r="G80" s="1"/>
    </row>
    <row r="81" spans="1:10" ht="15" hidden="1" outlineLevel="2" x14ac:dyDescent="0.2">
      <c r="A81" s="49" t="s">
        <v>230</v>
      </c>
      <c r="B81" s="17" t="s">
        <v>8</v>
      </c>
      <c r="C81" s="52"/>
      <c r="F81" s="1"/>
      <c r="G81" s="1"/>
    </row>
    <row r="82" spans="1:10" ht="15" hidden="1" outlineLevel="2" x14ac:dyDescent="0.2">
      <c r="A82" s="49" t="s">
        <v>231</v>
      </c>
      <c r="B82" s="17" t="s">
        <v>13</v>
      </c>
      <c r="C82" s="52" t="s">
        <v>708</v>
      </c>
      <c r="F82" s="1"/>
      <c r="G82" s="1"/>
    </row>
    <row r="83" spans="1:10" ht="15" hidden="1" outlineLevel="2" x14ac:dyDescent="0.2">
      <c r="A83" s="49" t="s">
        <v>232</v>
      </c>
      <c r="B83" s="17" t="s">
        <v>8</v>
      </c>
      <c r="C83" s="52"/>
      <c r="F83" s="1"/>
      <c r="G83" s="1"/>
    </row>
    <row r="84" spans="1:10" ht="15" hidden="1" outlineLevel="2" x14ac:dyDescent="0.2">
      <c r="A84" s="49" t="s">
        <v>233</v>
      </c>
      <c r="B84" s="17" t="s">
        <v>8</v>
      </c>
      <c r="C84" s="52"/>
      <c r="F84" s="1"/>
      <c r="G84" s="1"/>
    </row>
    <row r="85" spans="1:10" ht="32.25" customHeight="1" collapsed="1" x14ac:dyDescent="0.2">
      <c r="A85" s="50" t="s">
        <v>235</v>
      </c>
      <c r="B85" s="53" t="s">
        <v>13</v>
      </c>
      <c r="C85" s="51" t="s">
        <v>321</v>
      </c>
      <c r="F85" s="1"/>
      <c r="G85" s="1"/>
    </row>
    <row r="86" spans="1:10" ht="15" hidden="1" outlineLevel="2" x14ac:dyDescent="0.2">
      <c r="A86" s="49" t="s">
        <v>240</v>
      </c>
      <c r="B86" s="17" t="s">
        <v>8</v>
      </c>
      <c r="C86" s="52"/>
      <c r="F86" s="1"/>
      <c r="G86" s="1"/>
      <c r="H86" s="18"/>
      <c r="I86" s="18"/>
      <c r="J86" s="18"/>
    </row>
    <row r="87" spans="1:10" ht="30" hidden="1" outlineLevel="2" x14ac:dyDescent="0.2">
      <c r="A87" s="49" t="s">
        <v>241</v>
      </c>
      <c r="B87" s="17" t="s">
        <v>13</v>
      </c>
      <c r="C87" s="52" t="s">
        <v>390</v>
      </c>
      <c r="F87" s="1"/>
      <c r="G87" s="1"/>
      <c r="H87" s="18"/>
      <c r="I87" s="18"/>
      <c r="J87" s="18"/>
    </row>
    <row r="88" spans="1:10" ht="15" hidden="1" outlineLevel="2" x14ac:dyDescent="0.2">
      <c r="A88" s="49" t="s">
        <v>242</v>
      </c>
      <c r="B88" s="17" t="s">
        <v>13</v>
      </c>
      <c r="C88" s="52" t="s">
        <v>470</v>
      </c>
      <c r="F88" s="1"/>
      <c r="G88" s="1"/>
      <c r="H88" s="18"/>
      <c r="I88" s="18"/>
      <c r="J88" s="18"/>
    </row>
    <row r="89" spans="1:10" ht="15" hidden="1" outlineLevel="2" x14ac:dyDescent="0.2">
      <c r="A89" s="49" t="s">
        <v>243</v>
      </c>
      <c r="B89" s="17" t="s">
        <v>13</v>
      </c>
      <c r="C89" s="95" t="s">
        <v>324</v>
      </c>
      <c r="F89" s="1"/>
      <c r="G89" s="1"/>
      <c r="H89" s="18"/>
      <c r="I89" s="18"/>
      <c r="J89" s="18"/>
    </row>
    <row r="90" spans="1:10" ht="15" hidden="1" outlineLevel="2" x14ac:dyDescent="0.2">
      <c r="A90" s="49" t="s">
        <v>244</v>
      </c>
      <c r="B90" s="17" t="s">
        <v>13</v>
      </c>
      <c r="C90" s="52" t="s">
        <v>709</v>
      </c>
      <c r="F90" s="1"/>
      <c r="G90" s="1"/>
      <c r="H90" s="18"/>
      <c r="I90" s="18"/>
      <c r="J90" s="18"/>
    </row>
    <row r="91" spans="1:10" ht="12.75" customHeight="1" collapsed="1" x14ac:dyDescent="0.2">
      <c r="F91" s="1"/>
      <c r="G91" s="1"/>
    </row>
    <row r="92" spans="1:10" ht="12.75" customHeight="1" x14ac:dyDescent="0.2">
      <c r="F92" s="1"/>
      <c r="G92" s="1"/>
    </row>
    <row r="93" spans="1:10" ht="12.75" customHeight="1" x14ac:dyDescent="0.2">
      <c r="F93" s="1"/>
      <c r="G93" s="1"/>
    </row>
    <row r="94" spans="1:10" ht="12.75" customHeight="1" x14ac:dyDescent="0.2">
      <c r="F94" s="1"/>
      <c r="G94" s="1"/>
    </row>
    <row r="95" spans="1:10" ht="12.75" customHeight="1" x14ac:dyDescent="0.2">
      <c r="F95" s="1"/>
      <c r="G95" s="1"/>
    </row>
    <row r="96" spans="1:10" ht="12.75" customHeight="1" x14ac:dyDescent="0.2">
      <c r="F96" s="1"/>
      <c r="G96" s="1"/>
    </row>
    <row r="97" spans="6:7" ht="12.75" customHeight="1" x14ac:dyDescent="0.2">
      <c r="F97" s="1"/>
      <c r="G97" s="1"/>
    </row>
  </sheetData>
  <sheetProtection formatColumns="0" formatRows="0" insertHyperlinks="0"/>
  <dataConsolidate/>
  <conditionalFormatting sqref="B21:B24 B43:B67 B69:B75">
    <cfRule type="containsText" dxfId="826" priority="81" operator="containsText" text="TG0">
      <formula>NOT(ISERROR(SEARCH("TG0",B21)))</formula>
    </cfRule>
    <cfRule type="containsText" dxfId="825" priority="80" operator="containsText" text="TG1">
      <formula>NOT(ISERROR(SEARCH("TG1",B21)))</formula>
    </cfRule>
    <cfRule type="containsText" dxfId="824" priority="79" operator="containsText" text="TG2">
      <formula>NOT(ISERROR(SEARCH("TG2",B21)))</formula>
    </cfRule>
    <cfRule type="containsText" dxfId="823" priority="78" operator="containsText" text="TG3">
      <formula>NOT(ISERROR(SEARCH("TG3",B21)))</formula>
    </cfRule>
  </conditionalFormatting>
  <conditionalFormatting sqref="B22 B24">
    <cfRule type="containsText" dxfId="822" priority="77" operator="containsText" text="Ja">
      <formula>NOT(ISERROR(SEARCH("Ja",B22)))</formula>
    </cfRule>
  </conditionalFormatting>
  <conditionalFormatting sqref="B22">
    <cfRule type="containsText" dxfId="821" priority="76" operator="containsText" text="ja">
      <formula>NOT(ISERROR(SEARCH("ja",B22)))</formula>
    </cfRule>
  </conditionalFormatting>
  <conditionalFormatting sqref="B28">
    <cfRule type="cellIs" dxfId="820" priority="86" operator="lessThan">
      <formula>0.79</formula>
    </cfRule>
    <cfRule type="cellIs" dxfId="819" priority="88" operator="greaterThan">
      <formula>0.79</formula>
    </cfRule>
    <cfRule type="cellIs" dxfId="818" priority="87" operator="greaterThan">
      <formula>0.9</formula>
    </cfRule>
  </conditionalFormatting>
  <conditionalFormatting sqref="B29">
    <cfRule type="containsText" dxfId="817" priority="31" operator="containsText" text="God">
      <formula>NOT(ISERROR(SEARCH("God",B29)))</formula>
    </cfRule>
    <cfRule type="containsText" dxfId="816" priority="28" operator="containsText" text="For lite">
      <formula>NOT(ISERROR(SEARCH("For lite",B29)))</formula>
    </cfRule>
    <cfRule type="containsText" dxfId="815" priority="29" operator="containsText" text="Mangelfull">
      <formula>NOT(ISERROR(SEARCH("Mangelfull",B29)))</formula>
    </cfRule>
    <cfRule type="containsText" dxfId="814" priority="30" operator="containsText" text="Tilstrekkelig">
      <formula>NOT(ISERROR(SEARCH("Tilstrekkelig",B29)))</formula>
    </cfRule>
  </conditionalFormatting>
  <conditionalFormatting sqref="B33:B41 B77:B90">
    <cfRule type="containsText" dxfId="813" priority="84" operator="containsText" text="EG1">
      <formula>NOT(ISERROR(SEARCH("EG1",B33)))</formula>
    </cfRule>
    <cfRule type="containsText" dxfId="812" priority="83" operator="containsText" text="EG2">
      <formula>NOT(ISERROR(SEARCH("EG2",B33)))</formula>
    </cfRule>
    <cfRule type="containsText" dxfId="811" priority="85" operator="containsText" text="EG0">
      <formula>NOT(ISERROR(SEARCH("EG0",B33)))</formula>
    </cfRule>
  </conditionalFormatting>
  <conditionalFormatting sqref="B77:B90 B33:B41">
    <cfRule type="containsText" dxfId="810" priority="82" operator="containsText" text="EG3">
      <formula>NOT(ISERROR(SEARCH("EG3",B33)))</formula>
    </cfRule>
  </conditionalFormatting>
  <conditionalFormatting sqref="B77:B90">
    <cfRule type="containsText" dxfId="809" priority="2" operator="containsText" text="TG2">
      <formula>NOT(ISERROR(SEARCH("TG2",B77)))</formula>
    </cfRule>
    <cfRule type="containsText" dxfId="808" priority="3" operator="containsText" text="TG1">
      <formula>NOT(ISERROR(SEARCH("TG1",B77)))</formula>
    </cfRule>
    <cfRule type="containsText" dxfId="807" priority="4" operator="containsText" text="TG0">
      <formula>NOT(ISERROR(SEARCH("TG0",B77)))</formula>
    </cfRule>
    <cfRule type="containsText" dxfId="806" priority="1" operator="containsText" text="TG3">
      <formula>NOT(ISERROR(SEARCH("TG3",B77)))</formula>
    </cfRule>
  </conditionalFormatting>
  <conditionalFormatting sqref="L2">
    <cfRule type="containsText" dxfId="805" priority="71" operator="containsText" text="TG0">
      <formula>NOT(ISERROR(SEARCH("TG0",L2)))</formula>
    </cfRule>
    <cfRule type="containsText" dxfId="804" priority="67" operator="containsText" text="TG3">
      <formula>NOT(ISERROR(SEARCH("TG3",L2)))</formula>
    </cfRule>
    <cfRule type="containsText" dxfId="803" priority="68" operator="containsText" text="TG2">
      <formula>NOT(ISERROR(SEARCH("TG2",L2)))</formula>
    </cfRule>
    <cfRule type="containsText" dxfId="802" priority="69" operator="containsText" text="TG1">
      <formula>NOT(ISERROR(SEARCH("TG1",L2)))</formula>
    </cfRule>
    <cfRule type="containsText" dxfId="801" priority="70" operator="containsText" text="TG0">
      <formula>NOT(ISERROR(SEARCH("TG0",L2)))</formula>
    </cfRule>
    <cfRule type="containsText" dxfId="800" priority="65" operator="containsText" text="ja">
      <formula>NOT(ISERROR(SEARCH("ja",L2)))</formula>
    </cfRule>
    <cfRule type="containsText" dxfId="799" priority="66" operator="containsText" text="Ja">
      <formula>NOT(ISERROR(SEARCH("Ja",L2)))</formula>
    </cfRule>
  </conditionalFormatting>
  <conditionalFormatting sqref="M2 O2:P2">
    <cfRule type="containsText" dxfId="798" priority="90" operator="containsText" text="EG2">
      <formula>NOT(ISERROR(SEARCH("EG2",M2)))</formula>
    </cfRule>
    <cfRule type="containsText" dxfId="797" priority="91" operator="containsText" text="EG1">
      <formula>NOT(ISERROR(SEARCH("EG1",M2)))</formula>
    </cfRule>
    <cfRule type="containsText" dxfId="796" priority="92" operator="containsText" text="EG0">
      <formula>NOT(ISERROR(SEARCH("EG0",M2)))</formula>
    </cfRule>
    <cfRule type="containsText" dxfId="795" priority="89" operator="containsText" text="EG3">
      <formula>NOT(ISERROR(SEARCH("EG3",M2)))</formula>
    </cfRule>
  </conditionalFormatting>
  <conditionalFormatting sqref="N2">
    <cfRule type="containsText" dxfId="794" priority="61" operator="containsText" text="TG2">
      <formula>NOT(ISERROR(SEARCH("TG2",N2)))</formula>
    </cfRule>
    <cfRule type="containsText" dxfId="793" priority="62" operator="containsText" text="TG1">
      <formula>NOT(ISERROR(SEARCH("TG1",N2)))</formula>
    </cfRule>
    <cfRule type="containsText" dxfId="792" priority="63" operator="containsText" text="TG0">
      <formula>NOT(ISERROR(SEARCH("TG0",N2)))</formula>
    </cfRule>
    <cfRule type="containsText" dxfId="791" priority="64" operator="containsText" text="TG0">
      <formula>NOT(ISERROR(SEARCH("TG0",N2)))</formula>
    </cfRule>
    <cfRule type="containsText" dxfId="790" priority="60" operator="containsText" text="TG3">
      <formula>NOT(ISERROR(SEARCH("TG3",N2)))</formula>
    </cfRule>
    <cfRule type="containsText" dxfId="789" priority="59" operator="containsText" text="Ja">
      <formula>NOT(ISERROR(SEARCH("Ja",N2)))</formula>
    </cfRule>
  </conditionalFormatting>
  <conditionalFormatting sqref="Q2">
    <cfRule type="cellIs" dxfId="788" priority="51" operator="lessThan">
      <formula>0.79</formula>
    </cfRule>
    <cfRule type="cellIs" dxfId="787" priority="53" operator="greaterThan">
      <formula>0.79</formula>
    </cfRule>
    <cfRule type="cellIs" dxfId="786" priority="52" operator="greaterThan">
      <formula>0.9</formula>
    </cfRule>
  </conditionalFormatting>
  <conditionalFormatting sqref="R2">
    <cfRule type="containsText" dxfId="785" priority="50" operator="containsText" text="God">
      <formula>NOT(ISERROR(SEARCH("God",R2)))</formula>
    </cfRule>
    <cfRule type="containsText" dxfId="784" priority="49" operator="containsText" text="Tilstrekkelig">
      <formula>NOT(ISERROR(SEARCH("Tilstrekkelig",R2)))</formula>
    </cfRule>
    <cfRule type="containsText" dxfId="783" priority="48" operator="containsText" text="Mangelfull">
      <formula>NOT(ISERROR(SEARCH("Mangelfull",R2)))</formula>
    </cfRule>
    <cfRule type="containsText" dxfId="782" priority="47" operator="containsText" text="For lite">
      <formula>NOT(ISERROR(SEARCH("For lite",R2)))</formula>
    </cfRule>
  </conditionalFormatting>
  <conditionalFormatting sqref="U2:AC2">
    <cfRule type="containsText" dxfId="781" priority="42" operator="containsText" text="EG3">
      <formula>NOT(ISERROR(SEARCH("EG3",U2)))</formula>
    </cfRule>
    <cfRule type="containsText" dxfId="780" priority="45" operator="containsText" text="EG0">
      <formula>NOT(ISERROR(SEARCH("EG0",U2)))</formula>
    </cfRule>
    <cfRule type="containsText" dxfId="779" priority="44" operator="containsText" text="EG1">
      <formula>NOT(ISERROR(SEARCH("EG1",U2)))</formula>
    </cfRule>
    <cfRule type="containsText" dxfId="778" priority="43" operator="containsText" text="EG2">
      <formula>NOT(ISERROR(SEARCH("EG2",U2)))</formula>
    </cfRule>
  </conditionalFormatting>
  <conditionalFormatting sqref="AD2:CB2">
    <cfRule type="containsText" dxfId="777" priority="6" operator="containsText" text="TG2">
      <formula>NOT(ISERROR(SEARCH("TG2",AD2)))</formula>
    </cfRule>
    <cfRule type="containsText" dxfId="776" priority="7" operator="containsText" text="TG1">
      <formula>NOT(ISERROR(SEARCH("TG1",AD2)))</formula>
    </cfRule>
    <cfRule type="containsText" dxfId="775" priority="8" operator="containsText" text="TG0">
      <formula>NOT(ISERROR(SEARCH("TG0",AD2)))</formula>
    </cfRule>
    <cfRule type="containsText" dxfId="774" priority="5" operator="containsText" text="TG3">
      <formula>NOT(ISERROR(SEARCH("TG3",AD2)))</formula>
    </cfRule>
  </conditionalFormatting>
  <conditionalFormatting sqref="BX2:CB2">
    <cfRule type="containsText" dxfId="773" priority="13" operator="containsText" text="ja">
      <formula>NOT(ISERROR(SEARCH("ja",BX2)))</formula>
    </cfRule>
    <cfRule type="containsText" dxfId="772" priority="14" operator="containsText" text="Ja">
      <formula>NOT(ISERROR(SEARCH("Ja",BX2)))</formula>
    </cfRule>
  </conditionalFormatting>
  <hyperlinks>
    <hyperlink ref="C14" r:id="rId1" xr:uid="{62308AC5-3BC9-4874-8A7B-34352D4EA9E7}"/>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27" operator="containsText" id="{CAF9D465-064F-4D3C-AF22-EFEAA86DFCCE}">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6" operator="containsText" id="{1682F753-281E-4713-B2EC-C878AA25809F}">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63CE91B4-29E1-4B4A-ADBA-EF0B21012124}">
          <x14:formula1>
            <xm:f>Evalueringsmatrise_grunnlag!$A$9:$A$13</xm:f>
          </x14:formula1>
          <xm:sqref>B33:B41</xm:sqref>
        </x14:dataValidation>
        <x14:dataValidation type="list" allowBlank="1" showInputMessage="1" showErrorMessage="1" xr:uid="{68AB801F-FF3C-47B9-B671-6A63B95151AE}">
          <x14:formula1>
            <xm:f>Evalueringsmatrise_grunnlag!$A$27:$A$28</xm:f>
          </x14:formula1>
          <xm:sqref>B24 B68 B76</xm:sqref>
        </x14:dataValidation>
        <x14:dataValidation type="list" allowBlank="1" showInputMessage="1" showErrorMessage="1" xr:uid="{077F6750-6FB6-43C3-9DE1-A725C38158A3}">
          <x14:formula1>
            <xm:f>Evalueringsmatrise_grunnlag!$A$2:$A$6</xm:f>
          </x14:formula1>
          <xm:sqref>B69:B75 B43:B67 B77:B90</xm:sqref>
        </x14:dataValidation>
        <x14:dataValidation type="list" allowBlank="1" showInputMessage="1" showErrorMessage="1" xr:uid="{D2CF33B2-8057-4B66-A4CD-D42E1FDE2EEA}">
          <x14:formula1>
            <xm:f>Evalueringsmatrise_grunnlag!$A$21:$A$24</xm:f>
          </x14:formula1>
          <xm:sqref>B29</xm:sqref>
        </x14:dataValidation>
        <x14:dataValidation type="list" allowBlank="1" showInputMessage="1" showErrorMessage="1" xr:uid="{F0B467F4-3468-492E-B0E9-7BB2AB44D9BB}">
          <x14:formula1>
            <xm:f>Evalueringsmatrise_grunnlag!$E$13:$E$17</xm:f>
          </x14:formula1>
          <xm:sqref>B22</xm:sqref>
        </x14:dataValidation>
        <x14:dataValidation type="list" allowBlank="1" showInputMessage="1" showErrorMessage="1" xr:uid="{A2F37C37-14F7-4724-9C6A-A7671120EF6B}">
          <x14:formula1>
            <xm:f>Evalueringsmatrise_grunnlag!$E$2:$E$4</xm:f>
          </x14:formula1>
          <xm:sqref>B31</xm:sqref>
        </x14:dataValidation>
        <x14:dataValidation type="list" allowBlank="1" showInputMessage="1" showErrorMessage="1" xr:uid="{785C2AD7-7CB7-4710-8B42-449C524D57B5}">
          <x14:formula1>
            <xm:f>Evalueringsmatrise_grunnlag!$E$7:$E$10</xm:f>
          </x14:formula1>
          <xm:sqref>B23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373D-66A1-4DFC-9BD6-936E84E1CA15}">
  <sheetPr>
    <tabColor theme="5" tint="0.79998168889431442"/>
    <pageSetUpPr fitToPage="1"/>
  </sheetPr>
  <dimension ref="A1:CC96"/>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Strømme skole</v>
      </c>
      <c r="B2" s="65" t="str">
        <f>$B$12</f>
        <v>1.-7. trinn</v>
      </c>
      <c r="C2" s="22">
        <f>$B$13</f>
        <v>355</v>
      </c>
      <c r="D2" s="22">
        <f>$B$14</f>
        <v>0</v>
      </c>
      <c r="E2" s="22">
        <f>$B$15</f>
        <v>4706</v>
      </c>
      <c r="F2" s="66">
        <f>$B$16</f>
        <v>30402</v>
      </c>
      <c r="G2" s="66">
        <f>$B$17</f>
        <v>18290</v>
      </c>
      <c r="H2" s="66">
        <f>$B$18</f>
        <v>18290</v>
      </c>
      <c r="I2" s="66">
        <f>$B$19</f>
        <v>0</v>
      </c>
      <c r="J2" s="66">
        <f>$B$20</f>
        <v>1976</v>
      </c>
      <c r="K2" s="22" t="e">
        <f>#REF!</f>
        <v>#REF!</v>
      </c>
      <c r="L2" s="32" t="str">
        <f>$B$22</f>
        <v>Nei</v>
      </c>
      <c r="M2" s="32" t="str">
        <f>$B$23</f>
        <v>A</v>
      </c>
      <c r="N2" s="32" t="str">
        <f>$B$24</f>
        <v>Nei</v>
      </c>
      <c r="O2" s="33">
        <f>$B$26</f>
        <v>456.3</v>
      </c>
      <c r="P2" s="32">
        <f>$B$27</f>
        <v>507</v>
      </c>
      <c r="Q2" s="21">
        <f>$B$28</f>
        <v>0.70019723865877714</v>
      </c>
      <c r="R2" s="61" t="str">
        <f>$B$29</f>
        <v>God</v>
      </c>
      <c r="S2" s="22">
        <f>$B$30</f>
        <v>51.521126760563384</v>
      </c>
      <c r="T2" s="32" t="str">
        <f>$B$31</f>
        <v>↑</v>
      </c>
      <c r="U2" s="17" t="str">
        <f>$B$33</f>
        <v>EG0</v>
      </c>
      <c r="V2" s="17" t="str">
        <f>$B$34</f>
        <v>EG0</v>
      </c>
      <c r="W2" s="17" t="str">
        <f>$B$35</f>
        <v>EG0</v>
      </c>
      <c r="X2" s="17" t="str">
        <f>$B$36</f>
        <v>EG1</v>
      </c>
      <c r="Y2" s="17" t="str">
        <f>$B$37</f>
        <v>EG0</v>
      </c>
      <c r="Z2" s="17" t="str">
        <f>$B$38</f>
        <v>EG0</v>
      </c>
      <c r="AA2" s="17" t="str">
        <f>$B$39</f>
        <v>EG0</v>
      </c>
      <c r="AB2" s="17" t="str">
        <f>$B$40</f>
        <v>EG1</v>
      </c>
      <c r="AC2" s="17" t="str">
        <f>$B$41</f>
        <v>EG1</v>
      </c>
      <c r="AD2" s="17" t="str">
        <f>$B$43</f>
        <v>TG1</v>
      </c>
      <c r="AE2" s="17" t="str">
        <f>$B$44</f>
        <v>TG1</v>
      </c>
      <c r="AF2" s="17" t="str">
        <f>$B$45</f>
        <v>TG1</v>
      </c>
      <c r="AG2" s="17" t="str">
        <f>$B$46</f>
        <v>TG2</v>
      </c>
      <c r="AH2" s="17" t="str">
        <f>$B$47</f>
        <v>TG1</v>
      </c>
      <c r="AI2" s="17" t="str">
        <f>$B$48</f>
        <v>TG1</v>
      </c>
      <c r="AJ2" s="17" t="str">
        <f>$B$49</f>
        <v>TG1</v>
      </c>
      <c r="AK2" s="17" t="str">
        <f>$B$50</f>
        <v>TG2</v>
      </c>
      <c r="AL2" s="17" t="str">
        <f>$B$51</f>
        <v>TG2</v>
      </c>
      <c r="AM2" s="17" t="str">
        <f>$B$52</f>
        <v>TG1</v>
      </c>
      <c r="AN2" s="17" t="str">
        <f>$B$53</f>
        <v>TG1</v>
      </c>
      <c r="AO2" s="17" t="str">
        <f>$B$54</f>
        <v>TG1</v>
      </c>
      <c r="AP2" s="17" t="str">
        <f>$B$55</f>
        <v>TG1</v>
      </c>
      <c r="AQ2" s="17" t="str">
        <f>$B$56</f>
        <v>TG1</v>
      </c>
      <c r="AR2" s="17" t="str">
        <f>$B$57</f>
        <v>TG1</v>
      </c>
      <c r="AS2" s="17" t="str">
        <f>$B$58</f>
        <v>TG1</v>
      </c>
      <c r="AT2" s="17" t="str">
        <f>$B$59</f>
        <v>TG1</v>
      </c>
      <c r="AU2" s="17" t="str">
        <f>$B$60</f>
        <v>TG1</v>
      </c>
      <c r="AV2" s="17" t="str">
        <f>$B$61</f>
        <v>TG1</v>
      </c>
      <c r="AW2" s="17" t="str">
        <f>$B$62</f>
        <v>TG1</v>
      </c>
      <c r="AX2" s="17" t="str">
        <f>$B$63</f>
        <v>TG2</v>
      </c>
      <c r="AY2" s="17" t="str">
        <f>$B$64</f>
        <v>TG1</v>
      </c>
      <c r="AZ2" s="17" t="str">
        <f>$B$65</f>
        <v>TG2</v>
      </c>
      <c r="BA2" s="17" t="str">
        <f>$B$66</f>
        <v>TG2</v>
      </c>
      <c r="BB2" s="17" t="str">
        <f>$B$67</f>
        <v>TG1</v>
      </c>
      <c r="BC2" s="17" t="str">
        <f>$B$69</f>
        <v>TG1</v>
      </c>
      <c r="BD2" s="17" t="str">
        <f>$B$70</f>
        <v>TG1</v>
      </c>
      <c r="BE2" s="17" t="str">
        <f>$B$71</f>
        <v>TG1</v>
      </c>
      <c r="BF2" s="17" t="str">
        <f>$B$72</f>
        <v>TG1</v>
      </c>
      <c r="BG2" s="17" t="str">
        <f>$B$73</f>
        <v>TG1</v>
      </c>
      <c r="BH2" s="17" t="str">
        <f>$B$74</f>
        <v>TG1</v>
      </c>
      <c r="BI2" s="17" t="str">
        <f>$B$75</f>
        <v>TG1</v>
      </c>
      <c r="BJ2" s="17" t="str">
        <f>$B$77</f>
        <v>TG2</v>
      </c>
      <c r="BK2" s="17" t="str">
        <f>$B$78</f>
        <v>TG2</v>
      </c>
      <c r="BL2" s="17" t="str">
        <f>$B$79</f>
        <v>TG3</v>
      </c>
      <c r="BM2" s="17" t="str">
        <f>$B$80</f>
        <v>TG3</v>
      </c>
      <c r="BN2" s="17" t="str">
        <f>$B$81</f>
        <v>TG2</v>
      </c>
      <c r="BO2" s="17" t="str">
        <f>$B$82</f>
        <v>TG3</v>
      </c>
      <c r="BP2" s="17" t="str">
        <f>$B$83</f>
        <v>TG2</v>
      </c>
      <c r="BQ2" s="17" t="str">
        <f>$B$84</f>
        <v>TG2</v>
      </c>
      <c r="BR2" s="17" t="str">
        <f>$B$85</f>
        <v>TG3</v>
      </c>
      <c r="BS2" s="17" t="str">
        <f>$B$86</f>
        <v>TG3</v>
      </c>
      <c r="BT2" s="17" t="str">
        <f>$B$87</f>
        <v>TG3</v>
      </c>
      <c r="BU2" s="17" t="str">
        <f>$B$88</f>
        <v>TG3</v>
      </c>
      <c r="BV2" s="17" t="str">
        <f>$B$89</f>
        <v>TG3</v>
      </c>
      <c r="BW2" s="17" t="str">
        <f>$B$90</f>
        <v>TG2</v>
      </c>
      <c r="BX2" s="17" t="e">
        <f>#REF!</f>
        <v>#REF!</v>
      </c>
      <c r="BY2" s="17" t="e">
        <f>#REF!</f>
        <v>#REF!</v>
      </c>
      <c r="BZ2" s="17" t="e">
        <f>#REF!</f>
        <v>#REF!</v>
      </c>
      <c r="CA2" s="17" t="e">
        <f>#REF!</f>
        <v>#REF!</v>
      </c>
      <c r="CB2" s="17" t="e">
        <f>#REF!</f>
        <v>#REF!</v>
      </c>
      <c r="CC2" s="97">
        <f>F48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710</v>
      </c>
      <c r="B11" s="9" t="s">
        <v>303</v>
      </c>
      <c r="C11" s="9" t="s">
        <v>304</v>
      </c>
      <c r="AX11" s="1"/>
      <c r="AY11" s="1"/>
    </row>
    <row r="12" spans="1:81" ht="15.75" x14ac:dyDescent="0.25">
      <c r="A12" s="51" t="s">
        <v>247</v>
      </c>
      <c r="B12" s="34" t="s">
        <v>332</v>
      </c>
      <c r="C12" s="51"/>
      <c r="D12" s="18"/>
      <c r="E12" s="18"/>
      <c r="F12" s="10"/>
      <c r="G12" s="10"/>
      <c r="H12" s="10"/>
      <c r="I12" s="10"/>
      <c r="J12" s="10"/>
      <c r="K12" s="10"/>
      <c r="L12" s="10"/>
      <c r="M12" s="10"/>
      <c r="N12" s="10"/>
      <c r="O12" s="10"/>
      <c r="P12" s="10"/>
      <c r="Q12" s="10"/>
      <c r="R12" s="10"/>
      <c r="S12" s="10"/>
      <c r="T12" s="10"/>
      <c r="U12" s="10"/>
      <c r="V12" s="10"/>
      <c r="W12" s="10"/>
      <c r="X12" s="10"/>
      <c r="Y12" s="10"/>
      <c r="Z12" s="10"/>
      <c r="AA12" s="10"/>
      <c r="AB12" s="10"/>
      <c r="BE12" s="10"/>
      <c r="BF12" s="10"/>
    </row>
    <row r="13" spans="1:81" ht="15.75" x14ac:dyDescent="0.25">
      <c r="A13" s="51" t="s">
        <v>248</v>
      </c>
      <c r="B13" s="19">
        <v>355</v>
      </c>
      <c r="C13" s="51"/>
      <c r="D13" s="18"/>
      <c r="E13" s="18"/>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81" ht="15.75" x14ac:dyDescent="0.25">
      <c r="A14" s="51" t="s">
        <v>249</v>
      </c>
      <c r="B14" s="28"/>
      <c r="C14" s="71" t="s">
        <v>410</v>
      </c>
      <c r="D14" s="18"/>
      <c r="E14" s="18"/>
      <c r="F14" s="10"/>
      <c r="G14" s="10"/>
      <c r="H14" s="10"/>
      <c r="I14" s="10"/>
      <c r="J14" s="10"/>
      <c r="K14" s="10"/>
      <c r="L14" s="10"/>
      <c r="M14" s="10"/>
      <c r="N14" s="10"/>
      <c r="O14" s="10"/>
      <c r="P14" s="10"/>
      <c r="S14" s="10"/>
    </row>
    <row r="15" spans="1:81" ht="15" x14ac:dyDescent="0.2">
      <c r="A15" s="51" t="s">
        <v>250</v>
      </c>
      <c r="B15" s="17">
        <v>4706</v>
      </c>
      <c r="C15" s="51"/>
      <c r="D15" s="18"/>
      <c r="E15" s="18"/>
      <c r="F15" s="1"/>
      <c r="G15" s="1"/>
    </row>
    <row r="16" spans="1:81" ht="15" x14ac:dyDescent="0.2">
      <c r="A16" s="51" t="s">
        <v>251</v>
      </c>
      <c r="B16" s="17">
        <v>30402</v>
      </c>
      <c r="C16" s="51"/>
      <c r="D16" s="18"/>
      <c r="E16" s="18"/>
      <c r="F16" s="1"/>
      <c r="G16" s="1"/>
    </row>
    <row r="17" spans="1:19" ht="15" x14ac:dyDescent="0.2">
      <c r="A17" s="51" t="s">
        <v>252</v>
      </c>
      <c r="B17" s="63">
        <f>$B$18+$B$19</f>
        <v>18290</v>
      </c>
      <c r="C17" s="51"/>
      <c r="D17" s="18"/>
      <c r="E17" s="18"/>
      <c r="F17" s="1"/>
      <c r="G17" s="1"/>
    </row>
    <row r="18" spans="1:19" ht="15" hidden="1" outlineLevel="2" x14ac:dyDescent="0.2">
      <c r="A18" s="49" t="s">
        <v>253</v>
      </c>
      <c r="B18" s="17">
        <v>18290</v>
      </c>
      <c r="C18" s="52"/>
      <c r="D18" s="18"/>
      <c r="E18" s="18"/>
      <c r="F18" s="1"/>
      <c r="G18" s="1"/>
    </row>
    <row r="19" spans="1:19" ht="15" hidden="1" outlineLevel="2" x14ac:dyDescent="0.2">
      <c r="A19" s="49" t="s">
        <v>254</v>
      </c>
      <c r="B19" s="17">
        <v>0</v>
      </c>
      <c r="C19" s="52"/>
      <c r="D19" s="18"/>
      <c r="E19" s="18"/>
      <c r="F19" s="1"/>
      <c r="G19" s="1"/>
    </row>
    <row r="20" spans="1:19" ht="30" collapsed="1" x14ac:dyDescent="0.2">
      <c r="A20" s="51" t="s">
        <v>255</v>
      </c>
      <c r="B20" s="17">
        <v>1976</v>
      </c>
      <c r="C20" s="51" t="s">
        <v>711</v>
      </c>
      <c r="D20" s="18"/>
      <c r="E20" s="18"/>
      <c r="F20" s="1"/>
      <c r="G20" s="1"/>
    </row>
    <row r="21" spans="1:19" ht="15" x14ac:dyDescent="0.2">
      <c r="A21" s="51" t="s">
        <v>256</v>
      </c>
      <c r="B21" s="17">
        <v>2006</v>
      </c>
      <c r="C21" s="51"/>
      <c r="D21" s="18"/>
      <c r="E21" s="18"/>
      <c r="F21" s="1"/>
      <c r="G21" s="1"/>
    </row>
    <row r="22" spans="1:19" ht="15" x14ac:dyDescent="0.2">
      <c r="A22" s="51" t="s">
        <v>257</v>
      </c>
      <c r="B22" s="17" t="s">
        <v>30</v>
      </c>
      <c r="C22" s="51"/>
      <c r="D22" s="18"/>
      <c r="E22" s="18"/>
      <c r="F22" s="1"/>
      <c r="G22" s="1"/>
    </row>
    <row r="23" spans="1:19" ht="32.1" customHeight="1" x14ac:dyDescent="0.2">
      <c r="A23" s="51" t="s">
        <v>258</v>
      </c>
      <c r="B23" s="17" t="s">
        <v>16</v>
      </c>
      <c r="C23" s="51" t="str">
        <f>IF(Strømme!B23=Evalueringsmatrise_grunnlag!E7,"Vedlikehold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D23" s="18"/>
      <c r="E23" s="18"/>
      <c r="F23" s="1"/>
      <c r="G23" s="1"/>
    </row>
    <row r="24" spans="1:19" ht="15" x14ac:dyDescent="0.2">
      <c r="A24" s="51" t="s">
        <v>259</v>
      </c>
      <c r="B24" s="17" t="s">
        <v>30</v>
      </c>
      <c r="C24" s="51"/>
      <c r="D24" s="18"/>
      <c r="E24" s="18"/>
      <c r="F24" s="1"/>
      <c r="G24" s="1"/>
    </row>
    <row r="25" spans="1:19" ht="27" customHeight="1" x14ac:dyDescent="0.25">
      <c r="A25" s="62" t="s">
        <v>309</v>
      </c>
      <c r="B25" s="38"/>
      <c r="C25" s="39"/>
      <c r="F25" s="1"/>
      <c r="G25" s="1"/>
    </row>
    <row r="26" spans="1:19" ht="30" hidden="1" outlineLevel="2" x14ac:dyDescent="0.25">
      <c r="A26" s="49" t="s">
        <v>310</v>
      </c>
      <c r="B26" s="22">
        <f>B27*0.9</f>
        <v>456.3</v>
      </c>
      <c r="C26" s="52"/>
      <c r="D26" s="18"/>
      <c r="E26" s="18"/>
      <c r="F26" s="10"/>
      <c r="G26" s="10"/>
      <c r="H26" s="10"/>
      <c r="I26" s="10"/>
      <c r="J26" s="10"/>
      <c r="K26" s="10"/>
      <c r="L26" s="10"/>
      <c r="M26" s="10"/>
      <c r="N26" s="10"/>
      <c r="O26" s="10"/>
      <c r="P26" s="10"/>
      <c r="S26" s="10"/>
    </row>
    <row r="27" spans="1:19" ht="30" hidden="1" outlineLevel="2" x14ac:dyDescent="0.25">
      <c r="A27" s="49" t="s">
        <v>311</v>
      </c>
      <c r="B27" s="19">
        <v>507</v>
      </c>
      <c r="C27" s="52"/>
      <c r="D27" s="18"/>
      <c r="E27" s="18"/>
      <c r="F27" s="10"/>
      <c r="G27" s="10"/>
      <c r="H27" s="10"/>
      <c r="I27" s="10"/>
      <c r="J27" s="10"/>
      <c r="K27" s="10"/>
      <c r="L27" s="10"/>
      <c r="M27" s="10"/>
      <c r="N27" s="10"/>
      <c r="O27" s="10"/>
      <c r="P27" s="10"/>
      <c r="S27" s="10"/>
    </row>
    <row r="28" spans="1:19" ht="15" collapsed="1" x14ac:dyDescent="0.25">
      <c r="A28" s="50" t="s">
        <v>290</v>
      </c>
      <c r="B28" s="21">
        <f>B13/B27</f>
        <v>0.70019723865877714</v>
      </c>
      <c r="C28" s="51"/>
      <c r="D28" s="18"/>
      <c r="E28" s="18"/>
      <c r="F28" s="1"/>
      <c r="G28" s="1"/>
    </row>
    <row r="29" spans="1:19" ht="15" x14ac:dyDescent="0.2">
      <c r="A29" s="50" t="s">
        <v>263</v>
      </c>
      <c r="B29" s="67" t="s">
        <v>39</v>
      </c>
      <c r="C29" s="51"/>
      <c r="D29" s="18"/>
      <c r="E29" s="18"/>
      <c r="F29" s="1"/>
      <c r="G29" s="1"/>
    </row>
    <row r="30" spans="1:19" ht="30" hidden="1" outlineLevel="2" x14ac:dyDescent="0.25">
      <c r="A30" s="49" t="s">
        <v>264</v>
      </c>
      <c r="B30" s="22">
        <f>$B$17/$B$13</f>
        <v>51.521126760563384</v>
      </c>
      <c r="C30" s="52"/>
      <c r="D30" s="18"/>
      <c r="E30" s="18"/>
      <c r="F30" s="10"/>
      <c r="G30" s="10"/>
      <c r="H30" s="10"/>
      <c r="I30" s="10"/>
      <c r="J30" s="10"/>
      <c r="K30" s="10"/>
      <c r="L30" s="10"/>
      <c r="M30" s="10"/>
      <c r="N30" s="10"/>
      <c r="O30" s="10"/>
      <c r="P30" s="10"/>
      <c r="S30" s="10"/>
    </row>
    <row r="31" spans="1:19" ht="15" collapsed="1" x14ac:dyDescent="0.2">
      <c r="A31" s="50" t="s">
        <v>291</v>
      </c>
      <c r="B31" s="30" t="s">
        <v>4</v>
      </c>
      <c r="C31" s="51" t="s">
        <v>416</v>
      </c>
      <c r="D31" s="18"/>
      <c r="E31" s="18"/>
      <c r="F31" s="1"/>
      <c r="G31" s="1"/>
    </row>
    <row r="32" spans="1:19" ht="27" customHeight="1" x14ac:dyDescent="0.25">
      <c r="A32" s="62" t="s">
        <v>313</v>
      </c>
      <c r="B32" s="38" t="s">
        <v>313</v>
      </c>
      <c r="C32" s="39" t="s">
        <v>313</v>
      </c>
      <c r="F32" s="1"/>
      <c r="G32" s="1"/>
    </row>
    <row r="33" spans="1:7" ht="15.75" hidden="1" outlineLevel="1" x14ac:dyDescent="0.2">
      <c r="A33" s="50" t="s">
        <v>51</v>
      </c>
      <c r="B33" s="53" t="s">
        <v>20</v>
      </c>
      <c r="C33" s="51"/>
      <c r="D33" s="18"/>
      <c r="E33" s="18"/>
      <c r="F33" s="1"/>
      <c r="G33" s="1"/>
    </row>
    <row r="34" spans="1:7" ht="15" hidden="1" outlineLevel="2" x14ac:dyDescent="0.2">
      <c r="A34" s="49" t="s">
        <v>56</v>
      </c>
      <c r="B34" s="17" t="s">
        <v>20</v>
      </c>
      <c r="C34" s="52"/>
      <c r="D34" s="18"/>
      <c r="E34" s="18"/>
      <c r="F34" s="1"/>
      <c r="G34" s="1"/>
    </row>
    <row r="35" spans="1:7" ht="30" hidden="1" outlineLevel="2" x14ac:dyDescent="0.2">
      <c r="A35" s="49" t="s">
        <v>268</v>
      </c>
      <c r="B35" s="17" t="s">
        <v>20</v>
      </c>
      <c r="C35" s="52"/>
      <c r="D35" s="18"/>
      <c r="E35" s="18"/>
      <c r="F35" s="1"/>
      <c r="G35" s="1"/>
    </row>
    <row r="36" spans="1:7" ht="29.45" hidden="1" customHeight="1" outlineLevel="2" x14ac:dyDescent="0.2">
      <c r="A36" s="49" t="s">
        <v>269</v>
      </c>
      <c r="B36" s="17" t="s">
        <v>23</v>
      </c>
      <c r="C36" s="52"/>
      <c r="D36" s="18"/>
      <c r="E36" s="18"/>
      <c r="F36" s="1"/>
      <c r="G36" s="1"/>
    </row>
    <row r="37" spans="1:7" ht="15.75" hidden="1" outlineLevel="1" x14ac:dyDescent="0.2">
      <c r="A37" s="50" t="s">
        <v>71</v>
      </c>
      <c r="B37" s="53" t="s">
        <v>20</v>
      </c>
      <c r="C37" s="51"/>
      <c r="D37" s="18"/>
      <c r="E37" s="18"/>
      <c r="F37" s="1"/>
      <c r="G37" s="1"/>
    </row>
    <row r="38" spans="1:7" ht="27.95" hidden="1" customHeight="1" outlineLevel="2" x14ac:dyDescent="0.2">
      <c r="A38" s="49" t="s">
        <v>74</v>
      </c>
      <c r="B38" s="17" t="s">
        <v>20</v>
      </c>
      <c r="C38" s="52"/>
      <c r="D38" s="18"/>
      <c r="E38" s="18"/>
      <c r="F38" s="1"/>
      <c r="G38" s="1"/>
    </row>
    <row r="39" spans="1:7" ht="15" hidden="1" outlineLevel="2" x14ac:dyDescent="0.2">
      <c r="A39" s="49" t="s">
        <v>79</v>
      </c>
      <c r="B39" s="17" t="s">
        <v>20</v>
      </c>
      <c r="C39" s="52"/>
      <c r="D39" s="18"/>
      <c r="E39" s="18"/>
      <c r="F39" s="1"/>
      <c r="G39" s="1"/>
    </row>
    <row r="40" spans="1:7" ht="15.75" hidden="1" outlineLevel="1" x14ac:dyDescent="0.2">
      <c r="A40" s="50" t="s">
        <v>84</v>
      </c>
      <c r="B40" s="53" t="s">
        <v>23</v>
      </c>
      <c r="C40" s="51"/>
      <c r="D40" s="18"/>
      <c r="E40" s="18"/>
      <c r="F40" s="1"/>
      <c r="G40" s="1"/>
    </row>
    <row r="41" spans="1:7" ht="18.75" collapsed="1" x14ac:dyDescent="0.2">
      <c r="A41" s="50" t="s">
        <v>272</v>
      </c>
      <c r="B41" s="54" t="s">
        <v>23</v>
      </c>
      <c r="C41" s="51"/>
      <c r="D41" s="18"/>
      <c r="E41" s="18"/>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11</v>
      </c>
      <c r="C46" s="52"/>
      <c r="F46" s="1"/>
      <c r="G46" s="1"/>
    </row>
    <row r="47" spans="1:7" ht="15" hidden="1" outlineLevel="2" x14ac:dyDescent="0.2">
      <c r="A47" s="49" t="s">
        <v>115</v>
      </c>
      <c r="B47" s="17" t="s">
        <v>8</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11</v>
      </c>
      <c r="C50" s="52"/>
      <c r="F50" s="1"/>
      <c r="G50" s="1"/>
    </row>
    <row r="51" spans="1:7" ht="15" hidden="1" outlineLevel="2" x14ac:dyDescent="0.2">
      <c r="A51" s="49" t="s">
        <v>127</v>
      </c>
      <c r="B51" s="17" t="s">
        <v>11</v>
      </c>
      <c r="C51" s="52"/>
      <c r="F51" s="1"/>
      <c r="G51" s="1"/>
    </row>
    <row r="52" spans="1:7" ht="15.75" hidden="1" outlineLevel="1" x14ac:dyDescent="0.2">
      <c r="A52" s="50" t="s">
        <v>273</v>
      </c>
      <c r="B52" s="53" t="s">
        <v>8</v>
      </c>
      <c r="C52" s="51"/>
      <c r="F52" s="1"/>
      <c r="G52" s="1"/>
    </row>
    <row r="53" spans="1:7" ht="15" hidden="1" outlineLevel="2" x14ac:dyDescent="0.2">
      <c r="A53" s="49" t="s">
        <v>132</v>
      </c>
      <c r="B53" s="17" t="s">
        <v>8</v>
      </c>
      <c r="C53" s="52"/>
      <c r="D53" s="18"/>
      <c r="E53" s="18"/>
      <c r="F53" s="1"/>
      <c r="G53" s="1"/>
    </row>
    <row r="54" spans="1:7" ht="15" hidden="1" outlineLevel="2" x14ac:dyDescent="0.2">
      <c r="A54" s="49" t="s">
        <v>137</v>
      </c>
      <c r="B54" s="17" t="s">
        <v>8</v>
      </c>
      <c r="C54" s="52"/>
      <c r="D54" s="18"/>
      <c r="E54" s="18"/>
      <c r="F54" s="1"/>
      <c r="G54" s="1"/>
    </row>
    <row r="55" spans="1:7" ht="15" hidden="1" outlineLevel="2" x14ac:dyDescent="0.2">
      <c r="A55" s="49" t="s">
        <v>142</v>
      </c>
      <c r="B55" s="17" t="s">
        <v>8</v>
      </c>
      <c r="C55" s="52"/>
      <c r="D55" s="18"/>
      <c r="E55" s="18"/>
      <c r="F55" s="1"/>
      <c r="G55" s="1"/>
    </row>
    <row r="56" spans="1:7" ht="15" hidden="1" outlineLevel="2" x14ac:dyDescent="0.2">
      <c r="A56" s="49" t="s">
        <v>274</v>
      </c>
      <c r="B56" s="17" t="s">
        <v>8</v>
      </c>
      <c r="C56" s="52"/>
      <c r="D56" s="18"/>
      <c r="E56" s="18"/>
      <c r="F56" s="1"/>
      <c r="G56" s="1"/>
    </row>
    <row r="57" spans="1:7" ht="15.75" hidden="1" outlineLevel="1" x14ac:dyDescent="0.2">
      <c r="A57" s="50" t="s">
        <v>275</v>
      </c>
      <c r="B57" s="53" t="s">
        <v>8</v>
      </c>
      <c r="C57" s="51"/>
      <c r="D57" s="18"/>
      <c r="E57" s="18"/>
      <c r="F57" s="1"/>
      <c r="G57" s="1"/>
    </row>
    <row r="58" spans="1:7" ht="15" hidden="1" outlineLevel="2" x14ac:dyDescent="0.2">
      <c r="A58" s="49" t="s">
        <v>276</v>
      </c>
      <c r="B58" s="17" t="s">
        <v>8</v>
      </c>
      <c r="C58" s="52"/>
      <c r="D58" s="18"/>
      <c r="E58" s="18"/>
      <c r="F58" s="1"/>
      <c r="G58" s="1"/>
    </row>
    <row r="59" spans="1:7" ht="15" hidden="1" outlineLevel="2" x14ac:dyDescent="0.2">
      <c r="A59" s="49" t="s">
        <v>158</v>
      </c>
      <c r="B59" s="17" t="s">
        <v>8</v>
      </c>
      <c r="C59" s="52"/>
      <c r="D59" s="18"/>
      <c r="E59" s="18"/>
      <c r="F59" s="1"/>
      <c r="G59" s="1"/>
    </row>
    <row r="60" spans="1:7" ht="15" hidden="1" outlineLevel="2" x14ac:dyDescent="0.2">
      <c r="A60" s="49" t="s">
        <v>163</v>
      </c>
      <c r="B60" s="17" t="s">
        <v>8</v>
      </c>
      <c r="C60" s="52"/>
      <c r="D60" s="18"/>
      <c r="E60" s="18"/>
      <c r="F60" s="1"/>
      <c r="G60" s="1"/>
    </row>
    <row r="61" spans="1:7" ht="15" hidden="1" outlineLevel="2" x14ac:dyDescent="0.2">
      <c r="A61" s="49" t="s">
        <v>277</v>
      </c>
      <c r="B61" s="17" t="s">
        <v>8</v>
      </c>
      <c r="C61" s="52"/>
      <c r="D61" s="18"/>
      <c r="E61" s="18"/>
      <c r="F61" s="1"/>
      <c r="G61" s="1"/>
    </row>
    <row r="62" spans="1:7" ht="15" hidden="1" outlineLevel="2" x14ac:dyDescent="0.2">
      <c r="A62" s="49" t="s">
        <v>278</v>
      </c>
      <c r="B62" s="17" t="s">
        <v>8</v>
      </c>
      <c r="C62" s="52"/>
      <c r="D62" s="18"/>
      <c r="E62" s="18"/>
      <c r="F62" s="1"/>
      <c r="G62" s="1"/>
    </row>
    <row r="63" spans="1:7" ht="15" hidden="1" outlineLevel="2" x14ac:dyDescent="0.2">
      <c r="A63" s="49" t="s">
        <v>172</v>
      </c>
      <c r="B63" s="17" t="s">
        <v>11</v>
      </c>
      <c r="C63" s="52"/>
      <c r="D63" s="18"/>
      <c r="E63" s="18"/>
      <c r="F63" s="1"/>
      <c r="G63" s="1"/>
    </row>
    <row r="64" spans="1:7" ht="30" hidden="1" outlineLevel="1" x14ac:dyDescent="0.2">
      <c r="A64" s="50" t="s">
        <v>177</v>
      </c>
      <c r="B64" s="53" t="s">
        <v>8</v>
      </c>
      <c r="C64" s="51"/>
      <c r="D64" s="18"/>
      <c r="E64" s="18"/>
      <c r="F64" s="1"/>
      <c r="G64" s="1"/>
    </row>
    <row r="65" spans="1:7" ht="15" hidden="1" outlineLevel="2" x14ac:dyDescent="0.2">
      <c r="A65" s="49" t="s">
        <v>178</v>
      </c>
      <c r="B65" s="17" t="s">
        <v>11</v>
      </c>
      <c r="C65" s="52"/>
      <c r="D65" s="18"/>
      <c r="E65" s="18"/>
      <c r="F65" s="1"/>
      <c r="G65" s="1"/>
    </row>
    <row r="66" spans="1:7" ht="15.75" hidden="1" outlineLevel="1" x14ac:dyDescent="0.2">
      <c r="A66" s="50" t="s">
        <v>183</v>
      </c>
      <c r="B66" s="53" t="s">
        <v>11</v>
      </c>
      <c r="C66" s="51"/>
      <c r="D66" s="18"/>
      <c r="E66" s="18"/>
      <c r="F66" s="1"/>
      <c r="G66" s="1"/>
    </row>
    <row r="67" spans="1:7" ht="18.75" collapsed="1" x14ac:dyDescent="0.2">
      <c r="A67" s="50" t="s">
        <v>293</v>
      </c>
      <c r="B67" s="54" t="s">
        <v>8</v>
      </c>
      <c r="C67" s="51"/>
      <c r="D67" s="18"/>
      <c r="E67" s="18"/>
      <c r="F67" s="1"/>
      <c r="G67" s="1"/>
    </row>
    <row r="68" spans="1:7" ht="27" customHeight="1" x14ac:dyDescent="0.25">
      <c r="A68" s="62" t="s">
        <v>189</v>
      </c>
      <c r="B68" s="38"/>
      <c r="C68" s="39"/>
      <c r="F68" s="1"/>
      <c r="G68" s="1"/>
    </row>
    <row r="69" spans="1:7" ht="15.75" x14ac:dyDescent="0.2">
      <c r="A69" s="50" t="s">
        <v>280</v>
      </c>
      <c r="B69" s="53" t="s">
        <v>8</v>
      </c>
      <c r="C69" s="51"/>
      <c r="D69" s="18"/>
      <c r="E69" s="18"/>
      <c r="F69" s="1"/>
      <c r="G69" s="1"/>
    </row>
    <row r="70" spans="1:7" ht="15" hidden="1" outlineLevel="2" x14ac:dyDescent="0.2">
      <c r="A70" s="49" t="s">
        <v>281</v>
      </c>
      <c r="B70" s="17" t="s">
        <v>8</v>
      </c>
      <c r="C70" s="52"/>
      <c r="D70" s="18"/>
      <c r="E70" s="18"/>
      <c r="F70" s="1"/>
      <c r="G70" s="1"/>
    </row>
    <row r="71" spans="1:7" ht="15" hidden="1" outlineLevel="2" x14ac:dyDescent="0.2">
      <c r="A71" s="49" t="s">
        <v>200</v>
      </c>
      <c r="B71" s="17" t="s">
        <v>8</v>
      </c>
      <c r="C71" s="52"/>
      <c r="D71" s="18"/>
      <c r="E71" s="18"/>
      <c r="F71" s="1"/>
      <c r="G71" s="1"/>
    </row>
    <row r="72" spans="1:7" ht="15.75" collapsed="1" x14ac:dyDescent="0.2">
      <c r="A72" s="50" t="s">
        <v>205</v>
      </c>
      <c r="B72" s="53" t="s">
        <v>8</v>
      </c>
      <c r="C72" s="51"/>
      <c r="D72" s="18"/>
      <c r="E72" s="18"/>
      <c r="F72" s="1"/>
      <c r="G72" s="1"/>
    </row>
    <row r="73" spans="1:7" ht="15" hidden="1" outlineLevel="2" x14ac:dyDescent="0.2">
      <c r="A73" s="49" t="s">
        <v>206</v>
      </c>
      <c r="B73" s="17" t="s">
        <v>8</v>
      </c>
      <c r="C73" s="52"/>
      <c r="D73" s="18"/>
      <c r="E73" s="18"/>
      <c r="F73" s="1"/>
      <c r="G73" s="1"/>
    </row>
    <row r="74" spans="1:7" ht="30" hidden="1" outlineLevel="2" x14ac:dyDescent="0.2">
      <c r="A74" s="49" t="s">
        <v>211</v>
      </c>
      <c r="B74" s="17" t="s">
        <v>8</v>
      </c>
      <c r="C74" s="52"/>
      <c r="D74" s="18"/>
      <c r="E74" s="18"/>
      <c r="F74" s="1"/>
      <c r="G74" s="1"/>
    </row>
    <row r="75" spans="1:7" ht="15" hidden="1" outlineLevel="2" x14ac:dyDescent="0.2">
      <c r="A75" s="49" t="s">
        <v>282</v>
      </c>
      <c r="B75" s="17" t="s">
        <v>8</v>
      </c>
      <c r="C75" s="52"/>
      <c r="D75" s="18"/>
      <c r="E75" s="18"/>
      <c r="F75" s="1"/>
      <c r="G75" s="1"/>
    </row>
    <row r="76" spans="1:7" ht="27" customHeight="1" collapsed="1" x14ac:dyDescent="0.25">
      <c r="A76" s="62" t="s">
        <v>319</v>
      </c>
      <c r="B76" s="38"/>
      <c r="C76" s="39"/>
      <c r="F76" s="1"/>
      <c r="G76" s="1"/>
    </row>
    <row r="77" spans="1:7" ht="34.5" customHeight="1" x14ac:dyDescent="0.2">
      <c r="A77" s="50" t="s">
        <v>283</v>
      </c>
      <c r="B77" s="53" t="s">
        <v>11</v>
      </c>
      <c r="C77" s="51" t="s">
        <v>320</v>
      </c>
      <c r="D77" s="18"/>
      <c r="E77" s="18"/>
      <c r="F77" s="1"/>
      <c r="G77" s="1"/>
    </row>
    <row r="78" spans="1:7" ht="15" hidden="1" outlineLevel="2" x14ac:dyDescent="0.2">
      <c r="A78" s="49" t="s">
        <v>223</v>
      </c>
      <c r="B78" s="17" t="s">
        <v>11</v>
      </c>
      <c r="C78" s="52"/>
      <c r="D78" s="18"/>
      <c r="E78" s="18"/>
      <c r="F78" s="1"/>
      <c r="G78" s="1"/>
    </row>
    <row r="79" spans="1:7" ht="30" hidden="1" outlineLevel="2" x14ac:dyDescent="0.2">
      <c r="A79" s="49" t="s">
        <v>284</v>
      </c>
      <c r="B79" s="17" t="s">
        <v>13</v>
      </c>
      <c r="C79" s="52" t="s">
        <v>712</v>
      </c>
      <c r="D79" s="18"/>
      <c r="E79" s="18"/>
      <c r="F79" s="1"/>
      <c r="G79" s="1"/>
    </row>
    <row r="80" spans="1:7" ht="30" hidden="1" outlineLevel="2" x14ac:dyDescent="0.2">
      <c r="A80" s="49" t="s">
        <v>285</v>
      </c>
      <c r="B80" s="17" t="s">
        <v>13</v>
      </c>
      <c r="C80" s="52" t="s">
        <v>713</v>
      </c>
      <c r="D80" s="18"/>
      <c r="E80" s="18"/>
      <c r="F80" s="1"/>
      <c r="G80" s="1"/>
    </row>
    <row r="81" spans="1:10" ht="15" hidden="1" outlineLevel="2" x14ac:dyDescent="0.2">
      <c r="A81" s="49" t="s">
        <v>230</v>
      </c>
      <c r="B81" s="17" t="s">
        <v>11</v>
      </c>
      <c r="C81" s="52"/>
      <c r="D81" s="18"/>
      <c r="E81" s="18"/>
      <c r="F81" s="1"/>
      <c r="G81" s="1"/>
    </row>
    <row r="82" spans="1:10" ht="15" hidden="1" outlineLevel="2" x14ac:dyDescent="0.2">
      <c r="A82" s="49" t="s">
        <v>231</v>
      </c>
      <c r="B82" s="17" t="s">
        <v>13</v>
      </c>
      <c r="C82" s="52" t="s">
        <v>714</v>
      </c>
      <c r="D82" s="18"/>
      <c r="E82" s="18"/>
      <c r="F82" s="1"/>
      <c r="G82" s="1"/>
    </row>
    <row r="83" spans="1:10" ht="15" hidden="1" outlineLevel="2" x14ac:dyDescent="0.2">
      <c r="A83" s="49" t="s">
        <v>232</v>
      </c>
      <c r="B83" s="17" t="s">
        <v>11</v>
      </c>
      <c r="D83" s="18"/>
      <c r="E83" s="18"/>
      <c r="F83" s="1"/>
      <c r="G83" s="1"/>
    </row>
    <row r="84" spans="1:10" ht="15" hidden="1" outlineLevel="2" x14ac:dyDescent="0.2">
      <c r="A84" s="49" t="s">
        <v>233</v>
      </c>
      <c r="B84" s="17" t="s">
        <v>11</v>
      </c>
      <c r="D84" s="18"/>
      <c r="E84" s="18"/>
      <c r="F84" s="1"/>
      <c r="G84" s="1"/>
    </row>
    <row r="85" spans="1:10" ht="33.75" customHeight="1" collapsed="1" x14ac:dyDescent="0.2">
      <c r="A85" s="50" t="s">
        <v>235</v>
      </c>
      <c r="B85" s="53" t="s">
        <v>13</v>
      </c>
      <c r="C85" s="96" t="s">
        <v>715</v>
      </c>
      <c r="D85" s="18"/>
      <c r="E85" s="18"/>
      <c r="F85" s="1"/>
      <c r="G85" s="1"/>
    </row>
    <row r="86" spans="1:10" ht="30" hidden="1" outlineLevel="2" x14ac:dyDescent="0.2">
      <c r="A86" s="49" t="s">
        <v>240</v>
      </c>
      <c r="B86" s="17" t="s">
        <v>13</v>
      </c>
      <c r="C86" s="52" t="s">
        <v>716</v>
      </c>
      <c r="D86" s="18"/>
      <c r="E86" s="18"/>
      <c r="F86" s="1"/>
      <c r="G86" s="1"/>
      <c r="H86" s="18"/>
      <c r="I86" s="18"/>
      <c r="J86" s="18"/>
    </row>
    <row r="87" spans="1:10" ht="30" hidden="1" outlineLevel="2" x14ac:dyDescent="0.2">
      <c r="A87" s="49" t="s">
        <v>241</v>
      </c>
      <c r="B87" s="17" t="s">
        <v>13</v>
      </c>
      <c r="C87" s="52" t="s">
        <v>685</v>
      </c>
      <c r="D87" s="18"/>
      <c r="E87" s="18"/>
      <c r="F87" s="1"/>
      <c r="G87" s="1"/>
      <c r="H87" s="18"/>
      <c r="I87" s="18"/>
      <c r="J87" s="18"/>
    </row>
    <row r="88" spans="1:10" ht="15" hidden="1" outlineLevel="2" x14ac:dyDescent="0.2">
      <c r="A88" s="49" t="s">
        <v>242</v>
      </c>
      <c r="B88" s="17" t="s">
        <v>13</v>
      </c>
      <c r="C88" s="52" t="s">
        <v>351</v>
      </c>
      <c r="D88" s="18"/>
      <c r="E88" s="18"/>
      <c r="F88" s="1"/>
      <c r="G88" s="1"/>
      <c r="H88" s="18"/>
      <c r="I88" s="18"/>
      <c r="J88" s="18"/>
    </row>
    <row r="89" spans="1:10" ht="15" hidden="1" outlineLevel="2" x14ac:dyDescent="0.2">
      <c r="A89" s="49" t="s">
        <v>243</v>
      </c>
      <c r="B89" s="17" t="s">
        <v>13</v>
      </c>
      <c r="C89" s="95" t="s">
        <v>717</v>
      </c>
      <c r="D89" s="18"/>
      <c r="E89" s="18"/>
      <c r="F89" s="1"/>
      <c r="G89" s="1"/>
      <c r="H89" s="18"/>
      <c r="I89" s="18"/>
      <c r="J89" s="18"/>
    </row>
    <row r="90" spans="1:10" ht="15" hidden="1" outlineLevel="2" x14ac:dyDescent="0.2">
      <c r="A90" s="49" t="s">
        <v>244</v>
      </c>
      <c r="B90" s="17" t="s">
        <v>11</v>
      </c>
      <c r="C90" s="52"/>
      <c r="D90" s="18"/>
      <c r="E90" s="18"/>
      <c r="F90" s="1"/>
      <c r="G90" s="1"/>
      <c r="H90" s="18"/>
      <c r="I90" s="18"/>
      <c r="J90" s="18"/>
    </row>
    <row r="91" spans="1:10" ht="12.75" customHeight="1" collapsed="1" x14ac:dyDescent="0.2">
      <c r="D91" s="18"/>
      <c r="E91" s="18"/>
      <c r="F91" s="1"/>
      <c r="G91" s="1"/>
    </row>
    <row r="92" spans="1:10" ht="12.75" customHeight="1" x14ac:dyDescent="0.2">
      <c r="D92" s="18"/>
      <c r="E92" s="18"/>
      <c r="F92" s="1"/>
      <c r="G92" s="1"/>
    </row>
    <row r="93" spans="1:10" ht="12.75" customHeight="1" x14ac:dyDescent="0.2">
      <c r="D93" s="18"/>
      <c r="E93" s="18"/>
      <c r="F93" s="1"/>
      <c r="G93" s="1"/>
    </row>
    <row r="94" spans="1:10" ht="12.75" customHeight="1" x14ac:dyDescent="0.2">
      <c r="D94" s="18"/>
      <c r="E94" s="18"/>
      <c r="F94" s="1"/>
      <c r="G94" s="1"/>
    </row>
    <row r="95" spans="1:10" ht="12.75" customHeight="1" x14ac:dyDescent="0.2">
      <c r="D95" s="18"/>
      <c r="E95" s="18"/>
      <c r="F95" s="1"/>
      <c r="G95" s="1"/>
    </row>
    <row r="96" spans="1:10" ht="12.75" customHeight="1" x14ac:dyDescent="0.2">
      <c r="D96" s="18"/>
      <c r="E96" s="18"/>
      <c r="F96" s="1"/>
      <c r="G96" s="1"/>
    </row>
  </sheetData>
  <sheetProtection formatColumns="0" formatRows="0" insertHyperlinks="0" selectLockedCells="1"/>
  <dataConsolidate/>
  <conditionalFormatting sqref="B22 B24">
    <cfRule type="containsText" dxfId="769" priority="69" operator="containsText" text="Ja">
      <formula>NOT(ISERROR(SEARCH("Ja",B22)))</formula>
    </cfRule>
  </conditionalFormatting>
  <conditionalFormatting sqref="B22">
    <cfRule type="containsText" dxfId="768" priority="68" operator="containsText" text="ja">
      <formula>NOT(ISERROR(SEARCH("ja",B22)))</formula>
    </cfRule>
  </conditionalFormatting>
  <conditionalFormatting sqref="B22:B24 B43:B67 B69:B75 B77:B90">
    <cfRule type="containsText" dxfId="767" priority="73" operator="containsText" text="TG0">
      <formula>NOT(ISERROR(SEARCH("TG0",B22)))</formula>
    </cfRule>
    <cfRule type="containsText" dxfId="766" priority="72" operator="containsText" text="TG1">
      <formula>NOT(ISERROR(SEARCH("TG1",B22)))</formula>
    </cfRule>
    <cfRule type="containsText" dxfId="765" priority="71" operator="containsText" text="TG2">
      <formula>NOT(ISERROR(SEARCH("TG2",B22)))</formula>
    </cfRule>
    <cfRule type="containsText" dxfId="764" priority="70" operator="containsText" text="TG3">
      <formula>NOT(ISERROR(SEARCH("TG3",B22)))</formula>
    </cfRule>
  </conditionalFormatting>
  <conditionalFormatting sqref="B28">
    <cfRule type="cellIs" dxfId="763" priority="78" operator="lessThan">
      <formula>0.79</formula>
    </cfRule>
    <cfRule type="cellIs" dxfId="762" priority="79" operator="greaterThan">
      <formula>0.9</formula>
    </cfRule>
    <cfRule type="cellIs" dxfId="761" priority="80" operator="greaterThan">
      <formula>0.79</formula>
    </cfRule>
  </conditionalFormatting>
  <conditionalFormatting sqref="B29">
    <cfRule type="containsText" dxfId="760" priority="20" operator="containsText" text="For lite">
      <formula>NOT(ISERROR(SEARCH("For lite",B29)))</formula>
    </cfRule>
    <cfRule type="containsText" dxfId="759" priority="21" operator="containsText" text="Mangelfull">
      <formula>NOT(ISERROR(SEARCH("Mangelfull",B29)))</formula>
    </cfRule>
    <cfRule type="containsText" dxfId="758" priority="22" operator="containsText" text="Tilstrekkelig">
      <formula>NOT(ISERROR(SEARCH("Tilstrekkelig",B29)))</formula>
    </cfRule>
    <cfRule type="containsText" dxfId="757" priority="23" operator="containsText" text="God">
      <formula>NOT(ISERROR(SEARCH("God",B29)))</formula>
    </cfRule>
  </conditionalFormatting>
  <conditionalFormatting sqref="B33:B41 B77:B90">
    <cfRule type="containsText" dxfId="756" priority="77" operator="containsText" text="EG0">
      <formula>NOT(ISERROR(SEARCH("EG0",B33)))</formula>
    </cfRule>
    <cfRule type="containsText" dxfId="755" priority="76" operator="containsText" text="EG1">
      <formula>NOT(ISERROR(SEARCH("EG1",B33)))</formula>
    </cfRule>
    <cfRule type="containsText" dxfId="754" priority="75" operator="containsText" text="EG2">
      <formula>NOT(ISERROR(SEARCH("EG2",B33)))</formula>
    </cfRule>
  </conditionalFormatting>
  <conditionalFormatting sqref="B77:B90 B33:B41">
    <cfRule type="containsText" dxfId="753" priority="74" operator="containsText" text="EG3">
      <formula>NOT(ISERROR(SEARCH("EG3",B33)))</formula>
    </cfRule>
  </conditionalFormatting>
  <conditionalFormatting sqref="L2">
    <cfRule type="containsText" dxfId="752" priority="63" operator="containsText" text="TG0">
      <formula>NOT(ISERROR(SEARCH("TG0",L2)))</formula>
    </cfRule>
    <cfRule type="containsText" dxfId="751" priority="62" operator="containsText" text="TG0">
      <formula>NOT(ISERROR(SEARCH("TG0",L2)))</formula>
    </cfRule>
    <cfRule type="containsText" dxfId="750" priority="61" operator="containsText" text="TG1">
      <formula>NOT(ISERROR(SEARCH("TG1",L2)))</formula>
    </cfRule>
    <cfRule type="containsText" dxfId="749" priority="59" operator="containsText" text="TG3">
      <formula>NOT(ISERROR(SEARCH("TG3",L2)))</formula>
    </cfRule>
    <cfRule type="containsText" dxfId="748" priority="60" operator="containsText" text="TG2">
      <formula>NOT(ISERROR(SEARCH("TG2",L2)))</formula>
    </cfRule>
    <cfRule type="containsText" dxfId="747" priority="58" operator="containsText" text="Ja">
      <formula>NOT(ISERROR(SEARCH("Ja",L2)))</formula>
    </cfRule>
    <cfRule type="containsText" dxfId="746" priority="57" operator="containsText" text="ja">
      <formula>NOT(ISERROR(SEARCH("ja",L2)))</formula>
    </cfRule>
  </conditionalFormatting>
  <conditionalFormatting sqref="M2 O2:P2">
    <cfRule type="containsText" dxfId="745" priority="81" operator="containsText" text="EG3">
      <formula>NOT(ISERROR(SEARCH("EG3",M2)))</formula>
    </cfRule>
    <cfRule type="containsText" dxfId="744" priority="82" operator="containsText" text="EG2">
      <formula>NOT(ISERROR(SEARCH("EG2",M2)))</formula>
    </cfRule>
    <cfRule type="containsText" dxfId="743" priority="83" operator="containsText" text="EG1">
      <formula>NOT(ISERROR(SEARCH("EG1",M2)))</formula>
    </cfRule>
    <cfRule type="containsText" dxfId="742" priority="84" operator="containsText" text="EG0">
      <formula>NOT(ISERROR(SEARCH("EG0",M2)))</formula>
    </cfRule>
  </conditionalFormatting>
  <conditionalFormatting sqref="N2">
    <cfRule type="containsText" dxfId="741" priority="51" operator="containsText" text="Ja">
      <formula>NOT(ISERROR(SEARCH("Ja",N2)))</formula>
    </cfRule>
    <cfRule type="containsText" dxfId="740" priority="52" operator="containsText" text="TG3">
      <formula>NOT(ISERROR(SEARCH("TG3",N2)))</formula>
    </cfRule>
    <cfRule type="containsText" dxfId="739" priority="53" operator="containsText" text="TG2">
      <formula>NOT(ISERROR(SEARCH("TG2",N2)))</formula>
    </cfRule>
    <cfRule type="containsText" dxfId="738" priority="54" operator="containsText" text="TG1">
      <formula>NOT(ISERROR(SEARCH("TG1",N2)))</formula>
    </cfRule>
    <cfRule type="containsText" dxfId="737" priority="55" operator="containsText" text="TG0">
      <formula>NOT(ISERROR(SEARCH("TG0",N2)))</formula>
    </cfRule>
    <cfRule type="containsText" dxfId="736" priority="56" operator="containsText" text="TG0">
      <formula>NOT(ISERROR(SEARCH("TG0",N2)))</formula>
    </cfRule>
  </conditionalFormatting>
  <conditionalFormatting sqref="Q2">
    <cfRule type="cellIs" dxfId="735" priority="45" operator="greaterThan">
      <formula>0.79</formula>
    </cfRule>
    <cfRule type="cellIs" dxfId="734" priority="44" operator="greaterThan">
      <formula>0.9</formula>
    </cfRule>
    <cfRule type="cellIs" dxfId="733" priority="43" operator="lessThan">
      <formula>0.79</formula>
    </cfRule>
  </conditionalFormatting>
  <conditionalFormatting sqref="R2">
    <cfRule type="containsText" dxfId="732" priority="39" operator="containsText" text="For lite">
      <formula>NOT(ISERROR(SEARCH("For lite",R2)))</formula>
    </cfRule>
    <cfRule type="containsText" dxfId="731" priority="42" operator="containsText" text="God">
      <formula>NOT(ISERROR(SEARCH("God",R2)))</formula>
    </cfRule>
    <cfRule type="containsText" dxfId="730" priority="41" operator="containsText" text="Tilstrekkelig">
      <formula>NOT(ISERROR(SEARCH("Tilstrekkelig",R2)))</formula>
    </cfRule>
    <cfRule type="containsText" dxfId="729" priority="40" operator="containsText" text="Mangelfull">
      <formula>NOT(ISERROR(SEARCH("Mangelfull",R2)))</formula>
    </cfRule>
  </conditionalFormatting>
  <conditionalFormatting sqref="U2:AC2">
    <cfRule type="containsText" dxfId="728" priority="37" operator="containsText" text="EG0">
      <formula>NOT(ISERROR(SEARCH("EG0",U2)))</formula>
    </cfRule>
    <cfRule type="containsText" dxfId="727" priority="36" operator="containsText" text="EG1">
      <formula>NOT(ISERROR(SEARCH("EG1",U2)))</formula>
    </cfRule>
    <cfRule type="containsText" dxfId="726" priority="34" operator="containsText" text="EG3">
      <formula>NOT(ISERROR(SEARCH("EG3",U2)))</formula>
    </cfRule>
    <cfRule type="containsText" dxfId="725" priority="35" operator="containsText" text="EG2">
      <formula>NOT(ISERROR(SEARCH("EG2",U2)))</formula>
    </cfRule>
  </conditionalFormatting>
  <conditionalFormatting sqref="AD2:CB2">
    <cfRule type="containsText" dxfId="724" priority="10" operator="containsText" text="TG0">
      <formula>NOT(ISERROR(SEARCH("TG0",AD2)))</formula>
    </cfRule>
    <cfRule type="containsText" dxfId="723" priority="9" operator="containsText" text="TG1">
      <formula>NOT(ISERROR(SEARCH("TG1",AD2)))</formula>
    </cfRule>
    <cfRule type="containsText" dxfId="722" priority="8" operator="containsText" text="TG2">
      <formula>NOT(ISERROR(SEARCH("TG2",AD2)))</formula>
    </cfRule>
    <cfRule type="containsText" dxfId="721" priority="7" operator="containsText" text="TG3">
      <formula>NOT(ISERROR(SEARCH("TG3",AD2)))</formula>
    </cfRule>
  </conditionalFormatting>
  <conditionalFormatting sqref="BX2:CB2">
    <cfRule type="containsText" dxfId="720" priority="5" operator="containsText" text="ja">
      <formula>NOT(ISERROR(SEARCH("ja",BX2)))</formula>
    </cfRule>
    <cfRule type="containsText" dxfId="719" priority="6" operator="containsText" text="Ja">
      <formula>NOT(ISERROR(SEARCH("Ja",BX2)))</formula>
    </cfRule>
  </conditionalFormatting>
  <hyperlinks>
    <hyperlink ref="C14" r:id="rId1" xr:uid="{1FCD0313-73C0-4721-8D6A-90F82F130B19}"/>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FE28E655-F478-4F43-B94E-D952D398FCDF}">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70DE6D8F-DC48-482C-8AE0-3A4D25843339}">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5B9CA2E6-A30A-4187-A27A-937154964BA5}">
          <x14:formula1>
            <xm:f>Evalueringsmatrise_grunnlag!$A$2:$A$6</xm:f>
          </x14:formula1>
          <xm:sqref>B43:B67 B69:B75 B77:B90</xm:sqref>
        </x14:dataValidation>
        <x14:dataValidation type="list" allowBlank="1" showInputMessage="1" showErrorMessage="1" xr:uid="{50275D65-BCAF-4B23-86C2-D337975700A8}">
          <x14:formula1>
            <xm:f>Evalueringsmatrise_grunnlag!$A$27:$A$28</xm:f>
          </x14:formula1>
          <xm:sqref>B24 B68 B76</xm:sqref>
        </x14:dataValidation>
        <x14:dataValidation type="list" allowBlank="1" showInputMessage="1" showErrorMessage="1" xr:uid="{BED4FE7B-5C60-4A56-9D28-CD27F571815E}">
          <x14:formula1>
            <xm:f>Evalueringsmatrise_grunnlag!$A$9:$A$13</xm:f>
          </x14:formula1>
          <xm:sqref>B33:B41 B77:B90</xm:sqref>
        </x14:dataValidation>
        <x14:dataValidation type="list" allowBlank="1" showInputMessage="1" showErrorMessage="1" xr:uid="{F89116B9-88E3-417A-B808-D6880C237C29}">
          <x14:formula1>
            <xm:f>Evalueringsmatrise_grunnlag!$A$21:$A$24</xm:f>
          </x14:formula1>
          <xm:sqref>B29</xm:sqref>
        </x14:dataValidation>
        <x14:dataValidation type="list" allowBlank="1" showInputMessage="1" showErrorMessage="1" xr:uid="{0204ED5C-EB0E-464F-B438-337AAD1BD031}">
          <x14:formula1>
            <xm:f>Evalueringsmatrise_grunnlag!$E$7:$E$10</xm:f>
          </x14:formula1>
          <xm:sqref>B23</xm:sqref>
        </x14:dataValidation>
        <x14:dataValidation type="list" allowBlank="1" showInputMessage="1" showErrorMessage="1" xr:uid="{D733A016-6335-4EBD-9700-09C0DE499259}">
          <x14:formula1>
            <xm:f>Evalueringsmatrise_grunnlag!$E$2:$E$4</xm:f>
          </x14:formula1>
          <xm:sqref>B31</xm:sqref>
        </x14:dataValidation>
        <x14:dataValidation type="list" allowBlank="1" showInputMessage="1" showErrorMessage="1" xr:uid="{ED007C8E-8334-4281-AB15-BF224CBF8CC2}">
          <x14:formula1>
            <xm:f>Evalueringsmatrise_grunnlag!$E$13:$E$17</xm:f>
          </x14:formula1>
          <xm:sqref>B22</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73A37-804D-491C-86EF-9FE621CFBBCA}">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Tangvall skole</v>
      </c>
      <c r="B2" s="65" t="str">
        <f>$B$12</f>
        <v>8.-10. trinn</v>
      </c>
      <c r="C2" s="22">
        <f>$B$13</f>
        <v>236</v>
      </c>
      <c r="D2" s="22">
        <f>$B$14</f>
        <v>0</v>
      </c>
      <c r="E2" s="22">
        <f>$B$15</f>
        <v>5245</v>
      </c>
      <c r="F2" s="66">
        <f>$B$16</f>
        <v>37730</v>
      </c>
      <c r="G2" s="66">
        <f>$B$17</f>
        <v>9622</v>
      </c>
      <c r="H2" s="66">
        <f>$B$18</f>
        <v>6922</v>
      </c>
      <c r="I2" s="66">
        <f>$B$19</f>
        <v>2700</v>
      </c>
      <c r="J2" s="66">
        <f>$B$20</f>
        <v>2022</v>
      </c>
      <c r="K2" s="22" t="str">
        <f>$B$21</f>
        <v>-</v>
      </c>
      <c r="L2" s="32" t="str">
        <f>$B$22</f>
        <v>Nei</v>
      </c>
      <c r="M2" s="32" t="str">
        <f>$B$23</f>
        <v>A</v>
      </c>
      <c r="N2" s="32" t="str">
        <f>$B$24</f>
        <v>Nei</v>
      </c>
      <c r="O2" s="33">
        <f>$B$26</f>
        <v>270</v>
      </c>
      <c r="P2" s="32">
        <f>$B$27</f>
        <v>300</v>
      </c>
      <c r="Q2" s="21">
        <f>$B$28</f>
        <v>0.78666666666666663</v>
      </c>
      <c r="R2" s="61" t="str">
        <f>$B$29</f>
        <v>God</v>
      </c>
      <c r="S2" s="22">
        <f>$B$30</f>
        <v>40.771186440677965</v>
      </c>
      <c r="T2" s="32" t="str">
        <f>$B$31</f>
        <v>→</v>
      </c>
      <c r="U2" s="17" t="str">
        <f>$B$33</f>
        <v>EG0</v>
      </c>
      <c r="V2" s="17" t="str">
        <f>$B$34</f>
        <v>EG0</v>
      </c>
      <c r="W2" s="17" t="str">
        <f>$B$35</f>
        <v>EG0</v>
      </c>
      <c r="X2" s="17" t="str">
        <f>$B$36</f>
        <v>EG0</v>
      </c>
      <c r="Y2" s="17" t="str">
        <f>$B$37</f>
        <v>EG0</v>
      </c>
      <c r="Z2" s="17" t="str">
        <f>$B$38</f>
        <v>EG0</v>
      </c>
      <c r="AA2" s="17" t="str">
        <f>$B$39</f>
        <v>EG0</v>
      </c>
      <c r="AB2" s="17" t="str">
        <f>$B$40</f>
        <v>EG0</v>
      </c>
      <c r="AC2" s="17" t="str">
        <f>$B$41</f>
        <v>EG0</v>
      </c>
      <c r="AD2" s="17" t="str">
        <f>$B$43</f>
        <v>TG0</v>
      </c>
      <c r="AE2" s="17" t="str">
        <f>$B$44</f>
        <v>TG0</v>
      </c>
      <c r="AF2" s="17" t="str">
        <f>$B$45</f>
        <v>TG0</v>
      </c>
      <c r="AG2" s="17" t="str">
        <f>$B$46</f>
        <v>TG0</v>
      </c>
      <c r="AH2" s="17" t="str">
        <f>$B$47</f>
        <v>TG0</v>
      </c>
      <c r="AI2" s="17" t="str">
        <f>$B$48</f>
        <v>TG0</v>
      </c>
      <c r="AJ2" s="17" t="str">
        <f>$B$49</f>
        <v>TG0</v>
      </c>
      <c r="AK2" s="17" t="str">
        <f>$B$50</f>
        <v>TG0</v>
      </c>
      <c r="AL2" s="17" t="str">
        <f>$B$51</f>
        <v>TG0</v>
      </c>
      <c r="AM2" s="17" t="str">
        <f>$B$52</f>
        <v>TG0</v>
      </c>
      <c r="AN2" s="17" t="str">
        <f>$B$53</f>
        <v>TG0</v>
      </c>
      <c r="AO2" s="17" t="str">
        <f>$B$54</f>
        <v>TG0</v>
      </c>
      <c r="AP2" s="17" t="str">
        <f>$B$55</f>
        <v>TG0</v>
      </c>
      <c r="AQ2" s="17" t="str">
        <f>$B$56</f>
        <v>TG0</v>
      </c>
      <c r="AR2" s="17" t="str">
        <f>$B$57</f>
        <v>TG0</v>
      </c>
      <c r="AS2" s="17" t="str">
        <f>$B$58</f>
        <v>TG0</v>
      </c>
      <c r="AT2" s="17" t="str">
        <f>$B$59</f>
        <v>TG0</v>
      </c>
      <c r="AU2" s="17" t="str">
        <f>$B$60</f>
        <v>TG0</v>
      </c>
      <c r="AV2" s="17" t="str">
        <f>$B$61</f>
        <v>TG0</v>
      </c>
      <c r="AW2" s="17" t="str">
        <f>$B$62</f>
        <v>TG0</v>
      </c>
      <c r="AX2" s="17" t="str">
        <f>$B$63</f>
        <v>TG0</v>
      </c>
      <c r="AY2" s="17" t="str">
        <f>$B$64</f>
        <v>TG0</v>
      </c>
      <c r="AZ2" s="17" t="str">
        <f>$B$65</f>
        <v>TG0</v>
      </c>
      <c r="BA2" s="17" t="str">
        <f>$B$66</f>
        <v>TG0</v>
      </c>
      <c r="BB2" s="17" t="str">
        <f>$B$67</f>
        <v>TG0</v>
      </c>
      <c r="BC2" s="17" t="str">
        <f>$B$69</f>
        <v>TG0</v>
      </c>
      <c r="BD2" s="17" t="str">
        <f>$B$70</f>
        <v>TG0</v>
      </c>
      <c r="BE2" s="17" t="str">
        <f>$B$71</f>
        <v>TG0</v>
      </c>
      <c r="BF2" s="17" t="str">
        <f>$B$72</f>
        <v>TG0</v>
      </c>
      <c r="BG2" s="17" t="str">
        <f>$B$73</f>
        <v>TG0</v>
      </c>
      <c r="BH2" s="17" t="str">
        <f>$B$74</f>
        <v>TG0</v>
      </c>
      <c r="BI2" s="17" t="str">
        <f>$B$75</f>
        <v>TG0</v>
      </c>
      <c r="BJ2" s="17" t="str">
        <f>$B$77</f>
        <v>TG0</v>
      </c>
      <c r="BK2" s="17" t="str">
        <f>$B$78</f>
        <v>TG0</v>
      </c>
      <c r="BL2" s="17" t="str">
        <f>$B$79</f>
        <v>TG0</v>
      </c>
      <c r="BM2" s="17" t="str">
        <f>$B$80</f>
        <v>TG0</v>
      </c>
      <c r="BN2" s="17" t="str">
        <f>$B$81</f>
        <v>TG0</v>
      </c>
      <c r="BO2" s="17" t="str">
        <f>$B$82</f>
        <v>TG0</v>
      </c>
      <c r="BP2" s="17" t="str">
        <f>$B$83</f>
        <v>TG0</v>
      </c>
      <c r="BQ2" s="17" t="str">
        <f>$B$84</f>
        <v>TG0</v>
      </c>
      <c r="BR2" s="17" t="str">
        <f>$B$85</f>
        <v>TG0</v>
      </c>
      <c r="BS2" s="17" t="str">
        <f>$B$86</f>
        <v>TG0</v>
      </c>
      <c r="BT2" s="17" t="str">
        <f>$B$87</f>
        <v>TG0</v>
      </c>
      <c r="BU2" s="17" t="str">
        <f>$B$88</f>
        <v>TG0</v>
      </c>
      <c r="BV2" s="17" t="str">
        <f>$B$89</f>
        <v>-</v>
      </c>
      <c r="BW2" s="17" t="str">
        <f>$B$90</f>
        <v>TG0</v>
      </c>
      <c r="BX2" s="17" t="e">
        <f>#REF!</f>
        <v>#REF!</v>
      </c>
      <c r="BY2" s="17" t="e">
        <f>#REF!</f>
        <v>#REF!</v>
      </c>
      <c r="BZ2" s="17" t="e">
        <f>#REF!</f>
        <v>#REF!</v>
      </c>
      <c r="CA2" s="17" t="e">
        <f>#REF!</f>
        <v>#REF!</v>
      </c>
      <c r="CB2" s="17" t="e">
        <f>#REF!</f>
        <v>#REF!</v>
      </c>
      <c r="CC2" s="97">
        <f>D48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718</v>
      </c>
      <c r="B11" s="9" t="s">
        <v>303</v>
      </c>
      <c r="C11" s="9" t="s">
        <v>304</v>
      </c>
      <c r="AV11" s="1"/>
      <c r="AW11" s="1"/>
    </row>
    <row r="12" spans="1:81" ht="15.75" x14ac:dyDescent="0.25">
      <c r="A12" s="51" t="s">
        <v>247</v>
      </c>
      <c r="B12" s="34" t="s">
        <v>354</v>
      </c>
      <c r="C12" s="51"/>
      <c r="D12" s="10"/>
      <c r="E12" s="10"/>
      <c r="F12" s="10"/>
      <c r="G12" s="10"/>
      <c r="H12" s="10"/>
      <c r="I12" s="10"/>
      <c r="J12" s="10"/>
      <c r="K12" s="10"/>
      <c r="L12" s="10"/>
      <c r="M12" s="10"/>
      <c r="N12" s="10"/>
      <c r="O12" s="10"/>
      <c r="P12" s="10"/>
      <c r="Q12" s="10"/>
      <c r="R12" s="10"/>
      <c r="S12" s="10"/>
      <c r="T12" s="10"/>
      <c r="U12" s="10"/>
      <c r="V12" s="10"/>
      <c r="W12" s="10"/>
      <c r="X12" s="10"/>
      <c r="Y12" s="10"/>
      <c r="Z12" s="10"/>
      <c r="BC12" s="10"/>
      <c r="BD12" s="10"/>
    </row>
    <row r="13" spans="1:81" ht="15.75" x14ac:dyDescent="0.25">
      <c r="A13" s="51" t="s">
        <v>248</v>
      </c>
      <c r="B13" s="19">
        <v>236</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81" ht="15.75" x14ac:dyDescent="0.25">
      <c r="A14" s="51" t="s">
        <v>249</v>
      </c>
      <c r="B14" s="28"/>
      <c r="C14" s="71" t="s">
        <v>410</v>
      </c>
      <c r="D14" s="10"/>
      <c r="E14" s="10"/>
      <c r="F14" s="10"/>
      <c r="G14" s="10"/>
      <c r="H14" s="10"/>
      <c r="I14" s="10"/>
      <c r="J14" s="10"/>
      <c r="K14" s="10"/>
      <c r="L14" s="10"/>
      <c r="M14" s="10"/>
      <c r="N14" s="10"/>
      <c r="Q14" s="10"/>
    </row>
    <row r="15" spans="1:81" ht="30" x14ac:dyDescent="0.2">
      <c r="A15" s="51" t="s">
        <v>250</v>
      </c>
      <c r="B15" s="17">
        <v>5245</v>
      </c>
      <c r="C15" s="51" t="s">
        <v>719</v>
      </c>
      <c r="F15" s="1"/>
      <c r="G15" s="1"/>
    </row>
    <row r="16" spans="1:81" ht="15" x14ac:dyDescent="0.25">
      <c r="A16" s="51" t="s">
        <v>251</v>
      </c>
      <c r="B16" s="88">
        <v>37730</v>
      </c>
      <c r="C16" s="85" t="s">
        <v>720</v>
      </c>
      <c r="F16" s="1"/>
      <c r="G16" s="1"/>
    </row>
    <row r="17" spans="1:17" ht="15" x14ac:dyDescent="0.25">
      <c r="A17" s="51" t="s">
        <v>252</v>
      </c>
      <c r="B17" s="88">
        <v>9622</v>
      </c>
      <c r="C17" s="86"/>
      <c r="F17" s="1"/>
      <c r="G17" s="1"/>
    </row>
    <row r="18" spans="1:17" ht="15" hidden="1" outlineLevel="2" x14ac:dyDescent="0.25">
      <c r="A18" s="49" t="s">
        <v>253</v>
      </c>
      <c r="B18" s="88">
        <v>6922</v>
      </c>
      <c r="C18" s="87"/>
      <c r="F18" s="1"/>
      <c r="G18" s="1"/>
    </row>
    <row r="19" spans="1:17" ht="15" hidden="1" outlineLevel="2" x14ac:dyDescent="0.25">
      <c r="A19" s="49" t="s">
        <v>254</v>
      </c>
      <c r="B19" s="88">
        <v>2700</v>
      </c>
      <c r="C19" s="84" t="s">
        <v>721</v>
      </c>
      <c r="F19" s="1"/>
      <c r="G19" s="1"/>
    </row>
    <row r="20" spans="1:17" ht="15" collapsed="1" x14ac:dyDescent="0.2">
      <c r="A20" s="51" t="s">
        <v>255</v>
      </c>
      <c r="B20" s="17">
        <v>2022</v>
      </c>
      <c r="C20" s="51" t="s">
        <v>722</v>
      </c>
      <c r="F20" s="1"/>
      <c r="G20" s="1"/>
    </row>
    <row r="21" spans="1:17" ht="15" x14ac:dyDescent="0.2">
      <c r="A21" s="51" t="s">
        <v>256</v>
      </c>
      <c r="B21" s="17" t="s">
        <v>2</v>
      </c>
      <c r="C21" s="51"/>
      <c r="F21" s="1"/>
      <c r="G21" s="1"/>
    </row>
    <row r="22" spans="1:17" ht="15" x14ac:dyDescent="0.2">
      <c r="A22" s="51" t="s">
        <v>257</v>
      </c>
      <c r="B22" s="17" t="s">
        <v>30</v>
      </c>
      <c r="C22" s="51"/>
      <c r="F22" s="1"/>
      <c r="G22" s="1"/>
    </row>
    <row r="23" spans="1:17" ht="32.1" customHeight="1" x14ac:dyDescent="0.2">
      <c r="A23" s="51" t="s">
        <v>258</v>
      </c>
      <c r="B23" s="17" t="s">
        <v>16</v>
      </c>
      <c r="C23" s="51" t="s">
        <v>723</v>
      </c>
      <c r="F23" s="1"/>
      <c r="G23" s="1"/>
    </row>
    <row r="24" spans="1:17" ht="15" x14ac:dyDescent="0.2">
      <c r="A24" s="51" t="s">
        <v>259</v>
      </c>
      <c r="B24" s="17" t="s">
        <v>30</v>
      </c>
      <c r="C24" s="51"/>
      <c r="F24" s="1"/>
      <c r="G24" s="1"/>
    </row>
    <row r="25" spans="1:17" ht="27" customHeight="1" x14ac:dyDescent="0.25">
      <c r="A25" s="62" t="s">
        <v>309</v>
      </c>
      <c r="B25" s="38"/>
      <c r="C25" s="39"/>
      <c r="F25" s="1"/>
      <c r="G25" s="1"/>
    </row>
    <row r="26" spans="1:17" ht="30" hidden="1" outlineLevel="2" x14ac:dyDescent="0.25">
      <c r="A26" s="49" t="s">
        <v>310</v>
      </c>
      <c r="B26" s="22">
        <f>B27*0.9</f>
        <v>270</v>
      </c>
      <c r="C26" s="52"/>
      <c r="D26" s="10"/>
      <c r="E26" s="10"/>
      <c r="F26" s="10"/>
      <c r="G26" s="10"/>
      <c r="H26" s="10"/>
      <c r="I26" s="10"/>
      <c r="J26" s="10"/>
      <c r="K26" s="10"/>
      <c r="L26" s="10"/>
      <c r="M26" s="10"/>
      <c r="N26" s="10"/>
      <c r="Q26" s="10"/>
    </row>
    <row r="27" spans="1:17" ht="30" hidden="1" outlineLevel="2" x14ac:dyDescent="0.25">
      <c r="A27" s="49" t="s">
        <v>311</v>
      </c>
      <c r="B27" s="19">
        <v>300</v>
      </c>
      <c r="C27" s="52"/>
      <c r="D27" s="10"/>
      <c r="E27" s="10"/>
      <c r="F27" s="10"/>
      <c r="G27" s="10"/>
      <c r="H27" s="10"/>
      <c r="I27" s="10"/>
      <c r="J27" s="10"/>
      <c r="K27" s="10"/>
      <c r="L27" s="10"/>
      <c r="M27" s="10"/>
      <c r="N27" s="10"/>
      <c r="Q27" s="10"/>
    </row>
    <row r="28" spans="1:17" ht="15" collapsed="1" x14ac:dyDescent="0.25">
      <c r="A28" s="50" t="s">
        <v>290</v>
      </c>
      <c r="B28" s="21">
        <f>B13/B27</f>
        <v>0.78666666666666663</v>
      </c>
      <c r="C28" s="51"/>
      <c r="F28" s="1"/>
      <c r="G28" s="1"/>
    </row>
    <row r="29" spans="1:17" ht="15" x14ac:dyDescent="0.2">
      <c r="A29" s="50" t="s">
        <v>263</v>
      </c>
      <c r="B29" s="67" t="s">
        <v>39</v>
      </c>
      <c r="C29" s="51"/>
      <c r="F29" s="1"/>
      <c r="G29" s="1"/>
    </row>
    <row r="30" spans="1:17" ht="30" hidden="1" outlineLevel="2" x14ac:dyDescent="0.25">
      <c r="A30" s="49" t="s">
        <v>264</v>
      </c>
      <c r="B30" s="22">
        <f>$B$17/$B$13</f>
        <v>40.771186440677965</v>
      </c>
      <c r="C30" s="52"/>
      <c r="D30" s="10"/>
      <c r="E30" s="10"/>
      <c r="F30" s="10"/>
      <c r="G30" s="10"/>
      <c r="H30" s="10"/>
      <c r="I30" s="10"/>
      <c r="J30" s="10"/>
      <c r="K30" s="10"/>
      <c r="L30" s="10"/>
      <c r="M30" s="10"/>
      <c r="N30" s="10"/>
      <c r="Q30" s="10"/>
    </row>
    <row r="31" spans="1:17" ht="15" collapsed="1" x14ac:dyDescent="0.2">
      <c r="A31" s="50" t="s">
        <v>291</v>
      </c>
      <c r="B31" s="30" t="s">
        <v>7</v>
      </c>
      <c r="C31" s="51" t="s">
        <v>341</v>
      </c>
      <c r="F31" s="1"/>
      <c r="G31" s="1"/>
    </row>
    <row r="32" spans="1:17"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20</v>
      </c>
      <c r="C40" s="51"/>
      <c r="F40" s="1"/>
      <c r="G40" s="1"/>
    </row>
    <row r="41" spans="1:7" ht="18.75" collapsed="1" x14ac:dyDescent="0.2">
      <c r="A41" s="50" t="s">
        <v>272</v>
      </c>
      <c r="B41" s="54" t="s">
        <v>20</v>
      </c>
      <c r="C41" s="51"/>
      <c r="F41" s="1"/>
      <c r="G41" s="1"/>
    </row>
    <row r="42" spans="1:7" ht="27" customHeight="1" x14ac:dyDescent="0.25">
      <c r="A42" s="62" t="s">
        <v>94</v>
      </c>
      <c r="B42" s="38"/>
      <c r="C42" s="39"/>
      <c r="F42" s="1"/>
      <c r="G42" s="1"/>
    </row>
    <row r="43" spans="1:7" ht="15.75" hidden="1" outlineLevel="1" x14ac:dyDescent="0.2">
      <c r="A43" s="50" t="s">
        <v>95</v>
      </c>
      <c r="B43" s="53" t="s">
        <v>5</v>
      </c>
      <c r="C43" s="51"/>
      <c r="F43" s="1"/>
      <c r="G43" s="1"/>
    </row>
    <row r="44" spans="1:7" ht="15" hidden="1" outlineLevel="2" x14ac:dyDescent="0.2">
      <c r="A44" s="49" t="s">
        <v>100</v>
      </c>
      <c r="B44" s="17" t="s">
        <v>5</v>
      </c>
      <c r="C44" s="52"/>
      <c r="F44" s="1"/>
      <c r="G44" s="1"/>
    </row>
    <row r="45" spans="1:7" ht="15" hidden="1" outlineLevel="2" x14ac:dyDescent="0.2">
      <c r="A45" s="49" t="s">
        <v>105</v>
      </c>
      <c r="B45" s="17" t="s">
        <v>5</v>
      </c>
      <c r="C45" s="52"/>
      <c r="F45" s="1"/>
      <c r="G45" s="1"/>
    </row>
    <row r="46" spans="1:7" ht="15" hidden="1" outlineLevel="2" x14ac:dyDescent="0.2">
      <c r="A46" s="49" t="s">
        <v>110</v>
      </c>
      <c r="B46" s="17" t="s">
        <v>5</v>
      </c>
      <c r="C46" s="52"/>
      <c r="F46" s="1"/>
      <c r="G46" s="1"/>
    </row>
    <row r="47" spans="1:7" ht="15" hidden="1" outlineLevel="2" x14ac:dyDescent="0.2">
      <c r="A47" s="49" t="s">
        <v>115</v>
      </c>
      <c r="B47" s="17" t="s">
        <v>5</v>
      </c>
      <c r="C47" s="52"/>
      <c r="F47" s="1"/>
      <c r="G47" s="1"/>
    </row>
    <row r="48" spans="1:7" ht="15" hidden="1" outlineLevel="2" x14ac:dyDescent="0.2">
      <c r="A48" s="49" t="s">
        <v>116</v>
      </c>
      <c r="B48" s="17" t="s">
        <v>5</v>
      </c>
      <c r="C48" s="52"/>
      <c r="F48" s="1"/>
      <c r="G48" s="1"/>
    </row>
    <row r="49" spans="1:7" ht="15" hidden="1" outlineLevel="2" x14ac:dyDescent="0.2">
      <c r="A49" s="49" t="s">
        <v>117</v>
      </c>
      <c r="B49" s="17" t="s">
        <v>5</v>
      </c>
      <c r="C49" s="52"/>
      <c r="F49" s="1"/>
      <c r="G49" s="1"/>
    </row>
    <row r="50" spans="1:7" ht="15" hidden="1" outlineLevel="2" x14ac:dyDescent="0.2">
      <c r="A50" s="49" t="s">
        <v>122</v>
      </c>
      <c r="B50" s="17" t="s">
        <v>5</v>
      </c>
      <c r="C50" s="52"/>
      <c r="F50" s="1"/>
      <c r="G50" s="1"/>
    </row>
    <row r="51" spans="1:7" ht="15" hidden="1" outlineLevel="2" x14ac:dyDescent="0.2">
      <c r="A51" s="49" t="s">
        <v>127</v>
      </c>
      <c r="B51" s="17" t="s">
        <v>5</v>
      </c>
      <c r="C51" s="52"/>
      <c r="F51" s="1"/>
      <c r="G51" s="1"/>
    </row>
    <row r="52" spans="1:7" ht="15.75" hidden="1" outlineLevel="1" x14ac:dyDescent="0.2">
      <c r="A52" s="50" t="s">
        <v>273</v>
      </c>
      <c r="B52" s="53" t="s">
        <v>5</v>
      </c>
      <c r="C52" s="51"/>
      <c r="F52" s="1"/>
      <c r="G52" s="1"/>
    </row>
    <row r="53" spans="1:7" ht="15" hidden="1" outlineLevel="2" x14ac:dyDescent="0.2">
      <c r="A53" s="49" t="s">
        <v>132</v>
      </c>
      <c r="B53" s="17" t="s">
        <v>5</v>
      </c>
      <c r="C53" s="52"/>
      <c r="F53" s="1"/>
      <c r="G53" s="1"/>
    </row>
    <row r="54" spans="1:7" ht="15" hidden="1" outlineLevel="2" x14ac:dyDescent="0.2">
      <c r="A54" s="49" t="s">
        <v>137</v>
      </c>
      <c r="B54" s="17" t="s">
        <v>5</v>
      </c>
      <c r="C54" s="52"/>
      <c r="F54" s="1"/>
      <c r="G54" s="1"/>
    </row>
    <row r="55" spans="1:7" ht="15" hidden="1" outlineLevel="2" x14ac:dyDescent="0.2">
      <c r="A55" s="49" t="s">
        <v>142</v>
      </c>
      <c r="B55" s="17" t="s">
        <v>5</v>
      </c>
      <c r="C55" s="52"/>
      <c r="F55" s="1"/>
      <c r="G55" s="1"/>
    </row>
    <row r="56" spans="1:7" ht="15" hidden="1" outlineLevel="2" x14ac:dyDescent="0.2">
      <c r="A56" s="49" t="s">
        <v>274</v>
      </c>
      <c r="B56" s="17" t="s">
        <v>5</v>
      </c>
      <c r="C56" s="52"/>
      <c r="F56" s="1"/>
      <c r="G56" s="1"/>
    </row>
    <row r="57" spans="1:7" ht="15.75" hidden="1" outlineLevel="1" x14ac:dyDescent="0.2">
      <c r="A57" s="50" t="s">
        <v>275</v>
      </c>
      <c r="B57" s="53" t="s">
        <v>5</v>
      </c>
      <c r="C57" s="51"/>
      <c r="F57" s="1"/>
      <c r="G57" s="1"/>
    </row>
    <row r="58" spans="1:7" ht="15" hidden="1" outlineLevel="2" x14ac:dyDescent="0.2">
      <c r="A58" s="49" t="s">
        <v>276</v>
      </c>
      <c r="B58" s="17" t="s">
        <v>5</v>
      </c>
      <c r="C58" s="52"/>
      <c r="F58" s="1"/>
      <c r="G58" s="1"/>
    </row>
    <row r="59" spans="1:7" ht="15" hidden="1" outlineLevel="2" x14ac:dyDescent="0.2">
      <c r="A59" s="49" t="s">
        <v>158</v>
      </c>
      <c r="B59" s="17" t="s">
        <v>5</v>
      </c>
      <c r="C59" s="52"/>
      <c r="F59" s="1"/>
      <c r="G59" s="1"/>
    </row>
    <row r="60" spans="1:7" ht="15" hidden="1" outlineLevel="2" x14ac:dyDescent="0.2">
      <c r="A60" s="49" t="s">
        <v>163</v>
      </c>
      <c r="B60" s="17" t="s">
        <v>5</v>
      </c>
      <c r="C60" s="52"/>
      <c r="F60" s="1"/>
      <c r="G60" s="1"/>
    </row>
    <row r="61" spans="1:7" ht="15" hidden="1" outlineLevel="2" x14ac:dyDescent="0.2">
      <c r="A61" s="49" t="s">
        <v>277</v>
      </c>
      <c r="B61" s="17" t="s">
        <v>5</v>
      </c>
      <c r="C61" s="52"/>
      <c r="F61" s="1"/>
      <c r="G61" s="1"/>
    </row>
    <row r="62" spans="1:7" ht="15" hidden="1" outlineLevel="2" x14ac:dyDescent="0.2">
      <c r="A62" s="49" t="s">
        <v>278</v>
      </c>
      <c r="B62" s="17" t="s">
        <v>5</v>
      </c>
      <c r="C62" s="52"/>
      <c r="F62" s="1"/>
      <c r="G62" s="1"/>
    </row>
    <row r="63" spans="1:7" ht="15" hidden="1" outlineLevel="2" x14ac:dyDescent="0.2">
      <c r="A63" s="49" t="s">
        <v>172</v>
      </c>
      <c r="B63" s="17" t="s">
        <v>5</v>
      </c>
      <c r="C63" s="52"/>
      <c r="F63" s="1"/>
      <c r="G63" s="1"/>
    </row>
    <row r="64" spans="1:7" ht="30" hidden="1" outlineLevel="1" x14ac:dyDescent="0.2">
      <c r="A64" s="50" t="s">
        <v>177</v>
      </c>
      <c r="B64" s="53" t="s">
        <v>5</v>
      </c>
      <c r="C64" s="51"/>
      <c r="F64" s="1"/>
      <c r="G64" s="1"/>
    </row>
    <row r="65" spans="1:7" ht="15" hidden="1" outlineLevel="2" x14ac:dyDescent="0.2">
      <c r="A65" s="49" t="s">
        <v>178</v>
      </c>
      <c r="B65" s="17" t="s">
        <v>5</v>
      </c>
      <c r="C65" s="52"/>
      <c r="F65" s="1"/>
      <c r="G65" s="1"/>
    </row>
    <row r="66" spans="1:7" ht="15.75" hidden="1" outlineLevel="1" x14ac:dyDescent="0.2">
      <c r="A66" s="50" t="s">
        <v>183</v>
      </c>
      <c r="B66" s="53" t="s">
        <v>5</v>
      </c>
      <c r="C66" s="51"/>
      <c r="F66" s="1"/>
      <c r="G66" s="1"/>
    </row>
    <row r="67" spans="1:7" ht="18.75" collapsed="1" x14ac:dyDescent="0.2">
      <c r="A67" s="50" t="s">
        <v>293</v>
      </c>
      <c r="B67" s="54" t="s">
        <v>5</v>
      </c>
      <c r="C67" s="51"/>
      <c r="F67" s="1"/>
      <c r="G67" s="1"/>
    </row>
    <row r="68" spans="1:7" ht="27" customHeight="1" x14ac:dyDescent="0.25">
      <c r="A68" s="62" t="s">
        <v>189</v>
      </c>
      <c r="B68" s="38"/>
      <c r="C68" s="39"/>
      <c r="F68" s="1"/>
      <c r="G68" s="1"/>
    </row>
    <row r="69" spans="1:7" ht="15.75" x14ac:dyDescent="0.2">
      <c r="A69" s="50" t="s">
        <v>280</v>
      </c>
      <c r="B69" s="53" t="s">
        <v>5</v>
      </c>
      <c r="C69" s="51"/>
      <c r="F69" s="1"/>
      <c r="G69" s="1"/>
    </row>
    <row r="70" spans="1:7" ht="15" hidden="1" outlineLevel="2" x14ac:dyDescent="0.2">
      <c r="A70" s="49" t="s">
        <v>281</v>
      </c>
      <c r="B70" s="17" t="s">
        <v>5</v>
      </c>
      <c r="C70" s="52"/>
      <c r="F70" s="1"/>
      <c r="G70" s="1"/>
    </row>
    <row r="71" spans="1:7" ht="15" hidden="1" outlineLevel="2" x14ac:dyDescent="0.2">
      <c r="A71" s="49" t="s">
        <v>200</v>
      </c>
      <c r="B71" s="17" t="s">
        <v>5</v>
      </c>
      <c r="C71" s="52"/>
      <c r="F71" s="1"/>
      <c r="G71" s="1"/>
    </row>
    <row r="72" spans="1:7" ht="15.75" collapsed="1" x14ac:dyDescent="0.2">
      <c r="A72" s="50" t="s">
        <v>205</v>
      </c>
      <c r="B72" s="53" t="s">
        <v>5</v>
      </c>
      <c r="C72" s="51"/>
      <c r="F72" s="1"/>
      <c r="G72" s="1"/>
    </row>
    <row r="73" spans="1:7" ht="15" hidden="1" outlineLevel="2" x14ac:dyDescent="0.2">
      <c r="A73" s="49" t="s">
        <v>206</v>
      </c>
      <c r="B73" s="17" t="s">
        <v>5</v>
      </c>
      <c r="C73" s="52"/>
      <c r="F73" s="1"/>
      <c r="G73" s="1"/>
    </row>
    <row r="74" spans="1:7" ht="30" hidden="1" outlineLevel="2" x14ac:dyDescent="0.2">
      <c r="A74" s="49" t="s">
        <v>211</v>
      </c>
      <c r="B74" s="17" t="s">
        <v>5</v>
      </c>
      <c r="C74" s="52"/>
      <c r="F74" s="1"/>
      <c r="G74" s="1"/>
    </row>
    <row r="75" spans="1:7" ht="15" hidden="1" outlineLevel="2" x14ac:dyDescent="0.2">
      <c r="A75" s="49" t="s">
        <v>282</v>
      </c>
      <c r="B75" s="17" t="s">
        <v>5</v>
      </c>
      <c r="C75" s="52"/>
      <c r="F75" s="1"/>
      <c r="G75" s="1"/>
    </row>
    <row r="76" spans="1:7" ht="27" customHeight="1" collapsed="1" x14ac:dyDescent="0.25">
      <c r="A76" s="62" t="s">
        <v>319</v>
      </c>
      <c r="B76" s="38"/>
      <c r="C76" s="39"/>
      <c r="F76" s="1"/>
      <c r="G76" s="1"/>
    </row>
    <row r="77" spans="1:7" ht="18.75" customHeight="1" x14ac:dyDescent="0.2">
      <c r="A77" s="50" t="s">
        <v>283</v>
      </c>
      <c r="B77" s="53" t="s">
        <v>5</v>
      </c>
      <c r="C77" s="51"/>
      <c r="F77" s="1"/>
      <c r="G77" s="1"/>
    </row>
    <row r="78" spans="1:7" ht="15" hidden="1" outlineLevel="2" x14ac:dyDescent="0.2">
      <c r="A78" s="49" t="s">
        <v>223</v>
      </c>
      <c r="B78" s="17" t="s">
        <v>5</v>
      </c>
      <c r="C78" s="52"/>
      <c r="F78" s="1"/>
      <c r="G78" s="1"/>
    </row>
    <row r="79" spans="1:7" ht="15" hidden="1" outlineLevel="2" x14ac:dyDescent="0.2">
      <c r="A79" s="49" t="s">
        <v>284</v>
      </c>
      <c r="B79" s="17" t="s">
        <v>5</v>
      </c>
      <c r="C79" s="52"/>
      <c r="F79" s="1"/>
      <c r="G79" s="1"/>
    </row>
    <row r="80" spans="1:7" ht="30" hidden="1" outlineLevel="2" x14ac:dyDescent="0.2">
      <c r="A80" s="49" t="s">
        <v>285</v>
      </c>
      <c r="B80" s="17" t="s">
        <v>5</v>
      </c>
      <c r="C80" s="52"/>
      <c r="F80" s="1"/>
      <c r="G80" s="1"/>
    </row>
    <row r="81" spans="1:7" ht="15" hidden="1" outlineLevel="2" x14ac:dyDescent="0.2">
      <c r="A81" s="49" t="s">
        <v>230</v>
      </c>
      <c r="B81" s="17" t="s">
        <v>5</v>
      </c>
      <c r="C81" s="52"/>
      <c r="F81" s="1"/>
      <c r="G81" s="1"/>
    </row>
    <row r="82" spans="1:7" ht="15" hidden="1" outlineLevel="2" x14ac:dyDescent="0.2">
      <c r="A82" s="49" t="s">
        <v>231</v>
      </c>
      <c r="B82" s="17" t="s">
        <v>5</v>
      </c>
      <c r="C82" s="52"/>
      <c r="F82" s="1"/>
      <c r="G82" s="1"/>
    </row>
    <row r="83" spans="1:7" ht="15" hidden="1" outlineLevel="2" x14ac:dyDescent="0.2">
      <c r="A83" s="49" t="s">
        <v>232</v>
      </c>
      <c r="B83" s="17" t="s">
        <v>5</v>
      </c>
      <c r="C83" s="52"/>
      <c r="F83" s="1"/>
      <c r="G83" s="1"/>
    </row>
    <row r="84" spans="1:7" ht="15" hidden="1" outlineLevel="2" x14ac:dyDescent="0.2">
      <c r="A84" s="49" t="s">
        <v>233</v>
      </c>
      <c r="B84" s="17" t="s">
        <v>5</v>
      </c>
      <c r="C84" s="52"/>
      <c r="F84" s="1"/>
      <c r="G84" s="1"/>
    </row>
    <row r="85" spans="1:7" ht="15.75" collapsed="1" x14ac:dyDescent="0.2">
      <c r="A85" s="50" t="s">
        <v>235</v>
      </c>
      <c r="B85" s="53" t="s">
        <v>5</v>
      </c>
      <c r="C85" s="51"/>
      <c r="F85" s="1"/>
      <c r="G85" s="1"/>
    </row>
    <row r="86" spans="1:7" ht="15" hidden="1" outlineLevel="2" x14ac:dyDescent="0.2">
      <c r="A86" s="49" t="s">
        <v>240</v>
      </c>
      <c r="B86" s="17" t="s">
        <v>5</v>
      </c>
      <c r="C86" s="52"/>
      <c r="F86" s="1"/>
      <c r="G86" s="1"/>
    </row>
    <row r="87" spans="1:7" ht="30" hidden="1" outlineLevel="2" x14ac:dyDescent="0.2">
      <c r="A87" s="49" t="s">
        <v>241</v>
      </c>
      <c r="B87" s="17" t="s">
        <v>5</v>
      </c>
      <c r="C87" s="52"/>
      <c r="F87" s="1"/>
      <c r="G87" s="1"/>
    </row>
    <row r="88" spans="1:7" ht="15" hidden="1" outlineLevel="2" x14ac:dyDescent="0.2">
      <c r="A88" s="49" t="s">
        <v>242</v>
      </c>
      <c r="B88" s="17" t="s">
        <v>5</v>
      </c>
      <c r="C88" s="52"/>
      <c r="F88" s="1"/>
      <c r="G88" s="1"/>
    </row>
    <row r="89" spans="1:7" ht="15" hidden="1" outlineLevel="2" x14ac:dyDescent="0.2">
      <c r="A89" s="49" t="s">
        <v>243</v>
      </c>
      <c r="B89" s="17" t="s">
        <v>2</v>
      </c>
      <c r="C89" s="52" t="s">
        <v>724</v>
      </c>
      <c r="F89" s="1"/>
      <c r="G89" s="1"/>
    </row>
    <row r="90" spans="1:7" ht="15" hidden="1" outlineLevel="2" x14ac:dyDescent="0.2">
      <c r="A90" s="49" t="s">
        <v>244</v>
      </c>
      <c r="B90" s="17" t="s">
        <v>5</v>
      </c>
      <c r="C90" s="52"/>
      <c r="F90" s="1"/>
      <c r="G90" s="1"/>
    </row>
    <row r="91" spans="1:7" ht="12.75" customHeight="1" collapsed="1" x14ac:dyDescent="0.2"/>
  </sheetData>
  <sheetProtection formatColumns="0" formatRows="0" insertHyperlinks="0" selectLockedCells="1"/>
  <dataConsolidate/>
  <phoneticPr fontId="18" type="noConversion"/>
  <conditionalFormatting sqref="B21:B24 B43:B67 B69:B75">
    <cfRule type="containsText" dxfId="716" priority="89" operator="containsText" text="TG0">
      <formula>NOT(ISERROR(SEARCH("TG0",B21)))</formula>
    </cfRule>
    <cfRule type="containsText" dxfId="715" priority="88" operator="containsText" text="TG1">
      <formula>NOT(ISERROR(SEARCH("TG1",B21)))</formula>
    </cfRule>
    <cfRule type="containsText" dxfId="714" priority="87" operator="containsText" text="TG2">
      <formula>NOT(ISERROR(SEARCH("TG2",B21)))</formula>
    </cfRule>
    <cfRule type="containsText" dxfId="713" priority="86" operator="containsText" text="TG3">
      <formula>NOT(ISERROR(SEARCH("TG3",B21)))</formula>
    </cfRule>
  </conditionalFormatting>
  <conditionalFormatting sqref="B22 B24">
    <cfRule type="containsText" dxfId="712" priority="85" operator="containsText" text="Ja">
      <formula>NOT(ISERROR(SEARCH("Ja",B22)))</formula>
    </cfRule>
  </conditionalFormatting>
  <conditionalFormatting sqref="B22">
    <cfRule type="containsText" dxfId="711" priority="84" operator="containsText" text="ja">
      <formula>NOT(ISERROR(SEARCH("ja",B22)))</formula>
    </cfRule>
  </conditionalFormatting>
  <conditionalFormatting sqref="B28">
    <cfRule type="cellIs" dxfId="710" priority="94" operator="lessThan">
      <formula>0.79</formula>
    </cfRule>
    <cfRule type="cellIs" dxfId="709" priority="96" operator="greaterThan">
      <formula>0.79</formula>
    </cfRule>
    <cfRule type="cellIs" dxfId="708" priority="95" operator="greaterThan">
      <formula>0.9</formula>
    </cfRule>
  </conditionalFormatting>
  <conditionalFormatting sqref="B29">
    <cfRule type="containsText" dxfId="707" priority="39" operator="containsText" text="God">
      <formula>NOT(ISERROR(SEARCH("God",B29)))</formula>
    </cfRule>
    <cfRule type="containsText" dxfId="706" priority="36" operator="containsText" text="For lite">
      <formula>NOT(ISERROR(SEARCH("For lite",B29)))</formula>
    </cfRule>
    <cfRule type="containsText" dxfId="705" priority="37" operator="containsText" text="Mangelfull">
      <formula>NOT(ISERROR(SEARCH("Mangelfull",B29)))</formula>
    </cfRule>
    <cfRule type="containsText" dxfId="704" priority="38" operator="containsText" text="Tilstrekkelig">
      <formula>NOT(ISERROR(SEARCH("Tilstrekkelig",B29)))</formula>
    </cfRule>
  </conditionalFormatting>
  <conditionalFormatting sqref="B33:B41 B77:B90">
    <cfRule type="containsText" dxfId="703" priority="92" operator="containsText" text="EG1">
      <formula>NOT(ISERROR(SEARCH("EG1",B33)))</formula>
    </cfRule>
    <cfRule type="containsText" dxfId="702" priority="91" operator="containsText" text="EG2">
      <formula>NOT(ISERROR(SEARCH("EG2",B33)))</formula>
    </cfRule>
    <cfRule type="containsText" dxfId="701" priority="93" operator="containsText" text="EG0">
      <formula>NOT(ISERROR(SEARCH("EG0",B33)))</formula>
    </cfRule>
  </conditionalFormatting>
  <conditionalFormatting sqref="B77:B90 B33:B41">
    <cfRule type="containsText" dxfId="700" priority="90" operator="containsText" text="EG3">
      <formula>NOT(ISERROR(SEARCH("EG3",B33)))</formula>
    </cfRule>
  </conditionalFormatting>
  <conditionalFormatting sqref="B77:B90">
    <cfRule type="containsText" dxfId="699" priority="2" operator="containsText" text="TG2">
      <formula>NOT(ISERROR(SEARCH("TG2",B77)))</formula>
    </cfRule>
    <cfRule type="containsText" dxfId="698" priority="3" operator="containsText" text="TG1">
      <formula>NOT(ISERROR(SEARCH("TG1",B77)))</formula>
    </cfRule>
    <cfRule type="containsText" dxfId="697" priority="4" operator="containsText" text="TG0">
      <formula>NOT(ISERROR(SEARCH("TG0",B77)))</formula>
    </cfRule>
    <cfRule type="containsText" dxfId="696" priority="1" operator="containsText" text="TG3">
      <formula>NOT(ISERROR(SEARCH("TG3",B77)))</formula>
    </cfRule>
  </conditionalFormatting>
  <conditionalFormatting sqref="L2">
    <cfRule type="containsText" dxfId="695" priority="79" operator="containsText" text="TG0">
      <formula>NOT(ISERROR(SEARCH("TG0",L2)))</formula>
    </cfRule>
    <cfRule type="containsText" dxfId="694" priority="75" operator="containsText" text="TG3">
      <formula>NOT(ISERROR(SEARCH("TG3",L2)))</formula>
    </cfRule>
    <cfRule type="containsText" dxfId="693" priority="76" operator="containsText" text="TG2">
      <formula>NOT(ISERROR(SEARCH("TG2",L2)))</formula>
    </cfRule>
    <cfRule type="containsText" dxfId="692" priority="77" operator="containsText" text="TG1">
      <formula>NOT(ISERROR(SEARCH("TG1",L2)))</formula>
    </cfRule>
    <cfRule type="containsText" dxfId="691" priority="78" operator="containsText" text="TG0">
      <formula>NOT(ISERROR(SEARCH("TG0",L2)))</formula>
    </cfRule>
    <cfRule type="containsText" dxfId="690" priority="73" operator="containsText" text="ja">
      <formula>NOT(ISERROR(SEARCH("ja",L2)))</formula>
    </cfRule>
    <cfRule type="containsText" dxfId="689" priority="74" operator="containsText" text="Ja">
      <formula>NOT(ISERROR(SEARCH("Ja",L2)))</formula>
    </cfRule>
  </conditionalFormatting>
  <conditionalFormatting sqref="M2 O2:P2">
    <cfRule type="containsText" dxfId="688" priority="98" operator="containsText" text="EG2">
      <formula>NOT(ISERROR(SEARCH("EG2",M2)))</formula>
    </cfRule>
    <cfRule type="containsText" dxfId="687" priority="99" operator="containsText" text="EG1">
      <formula>NOT(ISERROR(SEARCH("EG1",M2)))</formula>
    </cfRule>
    <cfRule type="containsText" dxfId="686" priority="100" operator="containsText" text="EG0">
      <formula>NOT(ISERROR(SEARCH("EG0",M2)))</formula>
    </cfRule>
    <cfRule type="containsText" dxfId="685" priority="97" operator="containsText" text="EG3">
      <formula>NOT(ISERROR(SEARCH("EG3",M2)))</formula>
    </cfRule>
  </conditionalFormatting>
  <conditionalFormatting sqref="N2">
    <cfRule type="containsText" dxfId="684" priority="69" operator="containsText" text="TG2">
      <formula>NOT(ISERROR(SEARCH("TG2",N2)))</formula>
    </cfRule>
    <cfRule type="containsText" dxfId="683" priority="70" operator="containsText" text="TG1">
      <formula>NOT(ISERROR(SEARCH("TG1",N2)))</formula>
    </cfRule>
    <cfRule type="containsText" dxfId="682" priority="71" operator="containsText" text="TG0">
      <formula>NOT(ISERROR(SEARCH("TG0",N2)))</formula>
    </cfRule>
    <cfRule type="containsText" dxfId="681" priority="72" operator="containsText" text="TG0">
      <formula>NOT(ISERROR(SEARCH("TG0",N2)))</formula>
    </cfRule>
    <cfRule type="containsText" dxfId="680" priority="68" operator="containsText" text="TG3">
      <formula>NOT(ISERROR(SEARCH("TG3",N2)))</formula>
    </cfRule>
    <cfRule type="containsText" dxfId="679" priority="67" operator="containsText" text="Ja">
      <formula>NOT(ISERROR(SEARCH("Ja",N2)))</formula>
    </cfRule>
  </conditionalFormatting>
  <conditionalFormatting sqref="Q2">
    <cfRule type="cellIs" dxfId="678" priority="59" operator="lessThan">
      <formula>0.79</formula>
    </cfRule>
    <cfRule type="cellIs" dxfId="677" priority="61" operator="greaterThan">
      <formula>0.79</formula>
    </cfRule>
    <cfRule type="cellIs" dxfId="676" priority="60" operator="greaterThan">
      <formula>0.9</formula>
    </cfRule>
  </conditionalFormatting>
  <conditionalFormatting sqref="R2">
    <cfRule type="containsText" dxfId="675" priority="58" operator="containsText" text="God">
      <formula>NOT(ISERROR(SEARCH("God",R2)))</formula>
    </cfRule>
    <cfRule type="containsText" dxfId="674" priority="57" operator="containsText" text="Tilstrekkelig">
      <formula>NOT(ISERROR(SEARCH("Tilstrekkelig",R2)))</formula>
    </cfRule>
    <cfRule type="containsText" dxfId="673" priority="56" operator="containsText" text="Mangelfull">
      <formula>NOT(ISERROR(SEARCH("Mangelfull",R2)))</formula>
    </cfRule>
    <cfRule type="containsText" dxfId="672" priority="55" operator="containsText" text="For lite">
      <formula>NOT(ISERROR(SEARCH("For lite",R2)))</formula>
    </cfRule>
  </conditionalFormatting>
  <conditionalFormatting sqref="U2:AC2">
    <cfRule type="containsText" dxfId="671" priority="50" operator="containsText" text="EG3">
      <formula>NOT(ISERROR(SEARCH("EG3",U2)))</formula>
    </cfRule>
    <cfRule type="containsText" dxfId="670" priority="53" operator="containsText" text="EG0">
      <formula>NOT(ISERROR(SEARCH("EG0",U2)))</formula>
    </cfRule>
    <cfRule type="containsText" dxfId="669" priority="52" operator="containsText" text="EG1">
      <formula>NOT(ISERROR(SEARCH("EG1",U2)))</formula>
    </cfRule>
    <cfRule type="containsText" dxfId="668" priority="51" operator="containsText" text="EG2">
      <formula>NOT(ISERROR(SEARCH("EG2",U2)))</formula>
    </cfRule>
  </conditionalFormatting>
  <conditionalFormatting sqref="AD2:CB2">
    <cfRule type="containsText" dxfId="667" priority="6" operator="containsText" text="TG2">
      <formula>NOT(ISERROR(SEARCH("TG2",AD2)))</formula>
    </cfRule>
    <cfRule type="containsText" dxfId="666" priority="7" operator="containsText" text="TG1">
      <formula>NOT(ISERROR(SEARCH("TG1",AD2)))</formula>
    </cfRule>
    <cfRule type="containsText" dxfId="665" priority="8" operator="containsText" text="TG0">
      <formula>NOT(ISERROR(SEARCH("TG0",AD2)))</formula>
    </cfRule>
    <cfRule type="containsText" dxfId="664" priority="5" operator="containsText" text="TG3">
      <formula>NOT(ISERROR(SEARCH("TG3",AD2)))</formula>
    </cfRule>
  </conditionalFormatting>
  <conditionalFormatting sqref="BX2:CB2">
    <cfRule type="containsText" dxfId="663" priority="21" operator="containsText" text="ja">
      <formula>NOT(ISERROR(SEARCH("ja",BX2)))</formula>
    </cfRule>
    <cfRule type="containsText" dxfId="662" priority="22" operator="containsText" text="Ja">
      <formula>NOT(ISERROR(SEARCH("Ja",BX2)))</formula>
    </cfRule>
  </conditionalFormatting>
  <hyperlinks>
    <hyperlink ref="C14" r:id="rId1" xr:uid="{57FA1578-E683-4254-81F1-F476942328AE}"/>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35" operator="containsText" id="{3417539F-EE8F-4059-8587-E3537D9281C2}">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54" operator="containsText" id="{A0F0BC92-EAC0-451B-934E-B6DD545D3B17}">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4562768A-5140-423A-A473-EC48954CE633}">
          <x14:formula1>
            <xm:f>Evalueringsmatrise_grunnlag!$A$9:$A$13</xm:f>
          </x14:formula1>
          <xm:sqref>B33:B41</xm:sqref>
        </x14:dataValidation>
        <x14:dataValidation type="list" allowBlank="1" showInputMessage="1" showErrorMessage="1" xr:uid="{1F05B256-EE3A-4C60-93E8-9E90B045A6C8}">
          <x14:formula1>
            <xm:f>Evalueringsmatrise_grunnlag!$A$27:$A$28</xm:f>
          </x14:formula1>
          <xm:sqref>B24 B68 B76</xm:sqref>
        </x14:dataValidation>
        <x14:dataValidation type="list" allowBlank="1" showInputMessage="1" showErrorMessage="1" xr:uid="{A6C3B19F-9C80-46A6-9145-DDE766348567}">
          <x14:formula1>
            <xm:f>Evalueringsmatrise_grunnlag!$A$2:$A$6</xm:f>
          </x14:formula1>
          <xm:sqref>B43:B67 B69:B75 B77:B90</xm:sqref>
        </x14:dataValidation>
        <x14:dataValidation type="list" allowBlank="1" showInputMessage="1" showErrorMessage="1" xr:uid="{E2150E23-13F7-4ECF-A9D4-681776CB6114}">
          <x14:formula1>
            <xm:f>Evalueringsmatrise_grunnlag!$A$21:$A$24</xm:f>
          </x14:formula1>
          <xm:sqref>B29</xm:sqref>
        </x14:dataValidation>
        <x14:dataValidation type="list" allowBlank="1" showInputMessage="1" showErrorMessage="1" xr:uid="{70057FA5-F5B4-459D-A5DE-417E8201F2F8}">
          <x14:formula1>
            <xm:f>Evalueringsmatrise_grunnlag!$E$13:$E$17</xm:f>
          </x14:formula1>
          <xm:sqref>B22</xm:sqref>
        </x14:dataValidation>
        <x14:dataValidation type="list" allowBlank="1" showInputMessage="1" showErrorMessage="1" xr:uid="{E137F2B5-38E3-4528-A60A-026305EC9B26}">
          <x14:formula1>
            <xm:f>Evalueringsmatrise_grunnlag!$E$2:$E$4</xm:f>
          </x14:formula1>
          <xm:sqref>B31</xm:sqref>
        </x14:dataValidation>
        <x14:dataValidation type="list" allowBlank="1" showInputMessage="1" showErrorMessage="1" xr:uid="{8B00D157-F7F9-4294-9B6D-2CFD848D6341}">
          <x14:formula1>
            <xm:f>Evalueringsmatrise_grunnlag!$E$7:$E$10</xm:f>
          </x14:formula1>
          <xm:sqref>B23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99CB6-33C9-453E-8F8D-DDABC5B7F9CF}">
  <sheetPr>
    <tabColor theme="5" tint="0.79998168889431442"/>
    <pageSetUpPr fitToPage="1"/>
  </sheetPr>
  <dimension ref="A1:CC10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Tinntjønn skole</v>
      </c>
      <c r="B2" s="65" t="str">
        <f>$B$12</f>
        <v>8.-10. trinn</v>
      </c>
      <c r="C2" s="22">
        <f>$B$13</f>
        <v>209</v>
      </c>
      <c r="D2" s="22">
        <f>$B$14</f>
        <v>0</v>
      </c>
      <c r="E2" s="22">
        <f>$B$15</f>
        <v>3724</v>
      </c>
      <c r="F2" s="66">
        <f>$B$16</f>
        <v>70987</v>
      </c>
      <c r="G2" s="66">
        <f>$B$17</f>
        <v>7863</v>
      </c>
      <c r="H2" s="66">
        <f>$B$18</f>
        <v>7863</v>
      </c>
      <c r="I2" s="66">
        <f>$B$19</f>
        <v>0</v>
      </c>
      <c r="J2" s="66">
        <f>$B$20</f>
        <v>2002</v>
      </c>
      <c r="K2" s="22" t="str">
        <f>$B$21</f>
        <v>-</v>
      </c>
      <c r="L2" s="32" t="str">
        <f>$B$22</f>
        <v>Nei</v>
      </c>
      <c r="M2" s="32" t="str">
        <f>$B$23</f>
        <v>B</v>
      </c>
      <c r="N2" s="32" t="str">
        <f>$B$24</f>
        <v>Nei</v>
      </c>
      <c r="O2" s="33">
        <f>$B$26</f>
        <v>289.8</v>
      </c>
      <c r="P2" s="32">
        <f>$B$27</f>
        <v>322</v>
      </c>
      <c r="Q2" s="21">
        <f>$B$28</f>
        <v>0.64906832298136641</v>
      </c>
      <c r="R2" s="61" t="str">
        <f>$B$29</f>
        <v>God</v>
      </c>
      <c r="S2" s="22">
        <f>$B$30</f>
        <v>37.622009569377994</v>
      </c>
      <c r="T2" s="32" t="str">
        <f>$B$31</f>
        <v>→</v>
      </c>
      <c r="U2" s="17" t="str">
        <f>$B$33</f>
        <v>EG1</v>
      </c>
      <c r="V2" s="17" t="str">
        <f>$B$34</f>
        <v>EG1</v>
      </c>
      <c r="W2" s="17" t="str">
        <f>$B$35</f>
        <v>EG0</v>
      </c>
      <c r="X2" s="17" t="str">
        <f>$B$36</f>
        <v>EG1</v>
      </c>
      <c r="Y2" s="17" t="str">
        <f>$B$37</f>
        <v>EG1</v>
      </c>
      <c r="Z2" s="17" t="str">
        <f>$B$38</f>
        <v>EG0</v>
      </c>
      <c r="AA2" s="17" t="str">
        <f>$B$39</f>
        <v>EG1</v>
      </c>
      <c r="AB2" s="17" t="str">
        <f>$B$40</f>
        <v>EG2</v>
      </c>
      <c r="AC2" s="17" t="str">
        <f>$B$41</f>
        <v>EG1</v>
      </c>
      <c r="AD2" s="17" t="str">
        <f>$B$43</f>
        <v>TG1</v>
      </c>
      <c r="AE2" s="17" t="str">
        <f>$B$44</f>
        <v>TG1</v>
      </c>
      <c r="AF2" s="17" t="str">
        <f>$B$45</f>
        <v>TG2</v>
      </c>
      <c r="AG2" s="17" t="str">
        <f>$B$46</f>
        <v>TG2</v>
      </c>
      <c r="AH2" s="17" t="str">
        <f>$B$47</f>
        <v>TG2</v>
      </c>
      <c r="AI2" s="17" t="str">
        <f>$B$48</f>
        <v>TG1</v>
      </c>
      <c r="AJ2" s="17" t="str">
        <f>$B$49</f>
        <v>TG1</v>
      </c>
      <c r="AK2" s="17" t="str">
        <f>$B$50</f>
        <v>TG1</v>
      </c>
      <c r="AL2" s="17" t="str">
        <f>$B$51</f>
        <v>TG2</v>
      </c>
      <c r="AM2" s="17" t="str">
        <f>$B$52</f>
        <v>TG2</v>
      </c>
      <c r="AN2" s="17" t="str">
        <f>$B$53</f>
        <v>TG2</v>
      </c>
      <c r="AO2" s="17" t="str">
        <f>$B$54</f>
        <v>TG2</v>
      </c>
      <c r="AP2" s="17" t="str">
        <f>$B$55</f>
        <v>TG1</v>
      </c>
      <c r="AQ2" s="17" t="str">
        <f>$B$56</f>
        <v>TG2</v>
      </c>
      <c r="AR2" s="17" t="str">
        <f>$B$57</f>
        <v>TG2</v>
      </c>
      <c r="AS2" s="17" t="str">
        <f>$B$58</f>
        <v>TG1</v>
      </c>
      <c r="AT2" s="17" t="str">
        <f>$B$59</f>
        <v>TG2</v>
      </c>
      <c r="AU2" s="17" t="str">
        <f>$B$60</f>
        <v>TG2</v>
      </c>
      <c r="AV2" s="17" t="str">
        <f>$B$61</f>
        <v>TG2</v>
      </c>
      <c r="AW2" s="17" t="str">
        <f>$B$62</f>
        <v>TG0</v>
      </c>
      <c r="AX2" s="17" t="str">
        <f>$B$63</f>
        <v>-</v>
      </c>
      <c r="AY2" s="17" t="str">
        <f>$B$64</f>
        <v>TG3</v>
      </c>
      <c r="AZ2" s="17" t="str">
        <f>$B$65</f>
        <v>TG3</v>
      </c>
      <c r="BA2" s="17" t="str">
        <f>$B$66</f>
        <v>TG1</v>
      </c>
      <c r="BB2" s="17" t="str">
        <f>$B$67</f>
        <v>TG2</v>
      </c>
      <c r="BC2" s="17" t="str">
        <f>$B$69</f>
        <v>TG2</v>
      </c>
      <c r="BD2" s="17" t="str">
        <f>$B$70</f>
        <v>TG3</v>
      </c>
      <c r="BE2" s="17" t="str">
        <f>$B$71</f>
        <v>TG1</v>
      </c>
      <c r="BF2" s="17" t="str">
        <f>$B$72</f>
        <v>TG2</v>
      </c>
      <c r="BG2" s="17" t="str">
        <f>$B$73</f>
        <v>TG2</v>
      </c>
      <c r="BH2" s="17" t="str">
        <f>$B$74</f>
        <v>TG1</v>
      </c>
      <c r="BI2" s="17" t="str">
        <f>$B$75</f>
        <v>TG2</v>
      </c>
      <c r="BJ2" s="17" t="str">
        <f>$B$77</f>
        <v>TG2</v>
      </c>
      <c r="BK2" s="17" t="str">
        <f>$B$78</f>
        <v>TG2</v>
      </c>
      <c r="BL2" s="17" t="str">
        <f>$B$79</f>
        <v>TG2</v>
      </c>
      <c r="BM2" s="17" t="str">
        <f>$B$80</f>
        <v>TG2</v>
      </c>
      <c r="BN2" s="17" t="str">
        <f>$B$81</f>
        <v>TG1</v>
      </c>
      <c r="BO2" s="17" t="str">
        <f>$B$82</f>
        <v>TG3</v>
      </c>
      <c r="BP2" s="17" t="str">
        <f>$B$83</f>
        <v>TG1</v>
      </c>
      <c r="BQ2" s="17" t="str">
        <f>$B$84</f>
        <v>TG2</v>
      </c>
      <c r="BR2" s="17" t="str">
        <f>$B$85</f>
        <v>TG3</v>
      </c>
      <c r="BS2" s="17" t="str">
        <f>$B$86</f>
        <v>TG2</v>
      </c>
      <c r="BT2" s="17" t="str">
        <f>$B$87</f>
        <v>TG3</v>
      </c>
      <c r="BU2" s="17" t="str">
        <f>$B$88</f>
        <v>TG3</v>
      </c>
      <c r="BV2" s="17" t="str">
        <f>$B$89</f>
        <v>TG3</v>
      </c>
      <c r="BW2" s="17" t="str">
        <f>$B$90</f>
        <v>TG3</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725</v>
      </c>
      <c r="B11" s="9" t="s">
        <v>303</v>
      </c>
      <c r="C11" s="9" t="s">
        <v>304</v>
      </c>
      <c r="AS11" s="1"/>
      <c r="AT11" s="1"/>
    </row>
    <row r="12" spans="1:81" ht="15.75" x14ac:dyDescent="0.25">
      <c r="A12" s="51" t="s">
        <v>247</v>
      </c>
      <c r="B12" s="34" t="s">
        <v>354</v>
      </c>
      <c r="C12" s="51"/>
      <c r="D12" s="10"/>
      <c r="E12" s="10"/>
      <c r="F12" s="10"/>
      <c r="G12" s="10"/>
      <c r="H12" s="10"/>
      <c r="I12" s="10"/>
      <c r="J12" s="10"/>
      <c r="K12" s="10"/>
      <c r="L12" s="10"/>
      <c r="M12" s="10"/>
      <c r="N12" s="10"/>
      <c r="O12" s="10"/>
      <c r="P12" s="10"/>
      <c r="Q12" s="10"/>
      <c r="R12" s="10"/>
      <c r="S12" s="10"/>
      <c r="T12" s="10"/>
      <c r="U12" s="10"/>
      <c r="V12" s="10"/>
      <c r="W12" s="10"/>
      <c r="AZ12" s="10"/>
      <c r="BA12" s="10"/>
    </row>
    <row r="13" spans="1:81" ht="15.75" x14ac:dyDescent="0.25">
      <c r="A13" s="51" t="s">
        <v>248</v>
      </c>
      <c r="B13" s="19">
        <v>209</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row>
    <row r="14" spans="1:81" ht="15.75" x14ac:dyDescent="0.25">
      <c r="A14" s="51" t="s">
        <v>249</v>
      </c>
      <c r="B14" s="28"/>
      <c r="C14" s="71" t="s">
        <v>410</v>
      </c>
      <c r="D14" s="10"/>
      <c r="E14" s="10"/>
      <c r="F14" s="10"/>
      <c r="G14" s="10"/>
      <c r="H14" s="10"/>
      <c r="I14" s="10"/>
      <c r="J14" s="10"/>
      <c r="K14" s="10"/>
      <c r="N14" s="10"/>
    </row>
    <row r="15" spans="1:81" ht="15" x14ac:dyDescent="0.2">
      <c r="A15" s="51" t="s">
        <v>250</v>
      </c>
      <c r="B15" s="17">
        <v>3724</v>
      </c>
      <c r="C15" s="51"/>
      <c r="F15" s="1"/>
      <c r="G15" s="1"/>
    </row>
    <row r="16" spans="1:81" ht="15" x14ac:dyDescent="0.2">
      <c r="A16" s="51" t="s">
        <v>251</v>
      </c>
      <c r="B16" s="17">
        <v>70987</v>
      </c>
      <c r="C16" s="51" t="s">
        <v>726</v>
      </c>
      <c r="F16" s="1"/>
      <c r="G16" s="1"/>
    </row>
    <row r="17" spans="1:14" ht="15" x14ac:dyDescent="0.2">
      <c r="A17" s="51" t="s">
        <v>252</v>
      </c>
      <c r="B17" s="63">
        <f>$B$18+$B$19</f>
        <v>7863</v>
      </c>
      <c r="C17" s="51" t="s">
        <v>727</v>
      </c>
      <c r="F17" s="1"/>
      <c r="G17" s="1"/>
    </row>
    <row r="18" spans="1:14" ht="15" hidden="1" outlineLevel="2" x14ac:dyDescent="0.2">
      <c r="A18" s="49" t="s">
        <v>253</v>
      </c>
      <c r="B18" s="17">
        <v>7863</v>
      </c>
      <c r="C18" s="52"/>
      <c r="F18" s="1"/>
      <c r="G18" s="1"/>
    </row>
    <row r="19" spans="1:14" ht="15" hidden="1" outlineLevel="2" x14ac:dyDescent="0.2">
      <c r="A19" s="49" t="s">
        <v>254</v>
      </c>
      <c r="B19" s="17">
        <v>0</v>
      </c>
      <c r="C19" s="52"/>
      <c r="F19" s="1"/>
      <c r="G19" s="1"/>
    </row>
    <row r="20" spans="1:14" ht="15" collapsed="1" x14ac:dyDescent="0.2">
      <c r="A20" s="51" t="s">
        <v>255</v>
      </c>
      <c r="B20" s="17">
        <v>2002</v>
      </c>
      <c r="C20" s="51" t="s">
        <v>728</v>
      </c>
      <c r="F20" s="1"/>
      <c r="G20" s="1"/>
    </row>
    <row r="21" spans="1:14" ht="15" x14ac:dyDescent="0.2">
      <c r="A21" s="51" t="s">
        <v>256</v>
      </c>
      <c r="B21" s="17" t="s">
        <v>2</v>
      </c>
      <c r="C21" s="51"/>
      <c r="F21" s="1"/>
      <c r="G21" s="1"/>
    </row>
    <row r="22" spans="1:14" ht="15" x14ac:dyDescent="0.2">
      <c r="A22" s="51" t="s">
        <v>257</v>
      </c>
      <c r="B22" s="17" t="s">
        <v>30</v>
      </c>
      <c r="C22" s="51"/>
      <c r="F22" s="1"/>
      <c r="G22" s="1"/>
    </row>
    <row r="23" spans="1:14" ht="32.1" customHeight="1" x14ac:dyDescent="0.2">
      <c r="A23" s="51" t="s">
        <v>258</v>
      </c>
      <c r="B23" s="17" t="s">
        <v>18</v>
      </c>
      <c r="C23" s="51" t="str">
        <f>IF(Tinntjønn!B23=Evalueringsmatrise_grunnlag!E7,"Vedlikehold og utskifting ved A-bygg er allerede finansiert ifm. vedlikeholdsstrategien og midler er allokert hos Eiendom."," ")</f>
        <v xml:space="preserve"> </v>
      </c>
      <c r="F23" s="1"/>
      <c r="G23" s="1"/>
    </row>
    <row r="24" spans="1:14" ht="15" x14ac:dyDescent="0.2">
      <c r="A24" s="51" t="s">
        <v>259</v>
      </c>
      <c r="B24" s="17" t="s">
        <v>30</v>
      </c>
      <c r="C24" s="51"/>
      <c r="F24" s="1"/>
      <c r="G24" s="1"/>
    </row>
    <row r="25" spans="1:14" ht="27" customHeight="1" x14ac:dyDescent="0.25">
      <c r="A25" s="62" t="s">
        <v>309</v>
      </c>
      <c r="B25" s="38"/>
      <c r="C25" s="39"/>
      <c r="F25" s="1"/>
      <c r="G25" s="1"/>
    </row>
    <row r="26" spans="1:14" ht="30" hidden="1" outlineLevel="2" x14ac:dyDescent="0.25">
      <c r="A26" s="49" t="s">
        <v>310</v>
      </c>
      <c r="B26" s="22">
        <f>B27*0.9</f>
        <v>289.8</v>
      </c>
      <c r="C26" s="52"/>
      <c r="D26" s="10"/>
      <c r="E26" s="10"/>
      <c r="F26" s="10"/>
      <c r="G26" s="10"/>
      <c r="H26" s="10"/>
      <c r="I26" s="10"/>
      <c r="J26" s="10"/>
      <c r="K26" s="10"/>
      <c r="N26" s="10"/>
    </row>
    <row r="27" spans="1:14" ht="30" hidden="1" outlineLevel="2" x14ac:dyDescent="0.25">
      <c r="A27" s="49" t="s">
        <v>311</v>
      </c>
      <c r="B27" s="19">
        <v>322</v>
      </c>
      <c r="C27" s="52"/>
      <c r="D27" s="10"/>
      <c r="E27" s="10"/>
      <c r="F27" s="10"/>
      <c r="G27" s="10"/>
      <c r="H27" s="10"/>
      <c r="I27" s="10"/>
      <c r="J27" s="10"/>
      <c r="K27" s="10"/>
      <c r="N27" s="10"/>
    </row>
    <row r="28" spans="1:14" ht="15" collapsed="1" x14ac:dyDescent="0.25">
      <c r="A28" s="50" t="s">
        <v>290</v>
      </c>
      <c r="B28" s="21">
        <f>B13/B27</f>
        <v>0.64906832298136641</v>
      </c>
      <c r="C28" s="51"/>
      <c r="F28" s="1"/>
      <c r="G28" s="1"/>
    </row>
    <row r="29" spans="1:14" ht="15" x14ac:dyDescent="0.2">
      <c r="A29" s="50" t="s">
        <v>263</v>
      </c>
      <c r="B29" s="67" t="s">
        <v>39</v>
      </c>
      <c r="C29" s="51"/>
      <c r="F29" s="1"/>
      <c r="G29" s="1"/>
    </row>
    <row r="30" spans="1:14" ht="30" hidden="1" outlineLevel="2" x14ac:dyDescent="0.25">
      <c r="A30" s="49" t="s">
        <v>264</v>
      </c>
      <c r="B30" s="22">
        <f>$B$17/$B$13</f>
        <v>37.622009569377994</v>
      </c>
      <c r="C30" s="52"/>
      <c r="D30" s="10"/>
      <c r="E30" s="10"/>
      <c r="F30" s="10"/>
      <c r="G30" s="10"/>
      <c r="H30" s="10"/>
      <c r="I30" s="10"/>
      <c r="J30" s="10"/>
      <c r="K30" s="10"/>
      <c r="N30" s="10"/>
    </row>
    <row r="31" spans="1:14" ht="15" collapsed="1" x14ac:dyDescent="0.2">
      <c r="A31" s="50" t="s">
        <v>291</v>
      </c>
      <c r="B31" s="30" t="s">
        <v>7</v>
      </c>
      <c r="C31" s="51" t="s">
        <v>341</v>
      </c>
      <c r="F31" s="1"/>
      <c r="G31" s="1"/>
    </row>
    <row r="32" spans="1:14" ht="27" customHeight="1" x14ac:dyDescent="0.25">
      <c r="A32" s="62" t="s">
        <v>313</v>
      </c>
      <c r="B32" s="38" t="s">
        <v>313</v>
      </c>
      <c r="C32" s="39" t="s">
        <v>313</v>
      </c>
      <c r="F32" s="1"/>
      <c r="G32" s="1"/>
    </row>
    <row r="33" spans="1:7" ht="15.75" hidden="1" outlineLevel="1" x14ac:dyDescent="0.2">
      <c r="A33" s="50" t="s">
        <v>51</v>
      </c>
      <c r="B33" s="53" t="s">
        <v>23</v>
      </c>
      <c r="C33" s="51"/>
      <c r="F33" s="1"/>
      <c r="G33" s="1"/>
    </row>
    <row r="34" spans="1:7" ht="15" hidden="1" outlineLevel="2" x14ac:dyDescent="0.2">
      <c r="A34" s="49" t="s">
        <v>56</v>
      </c>
      <c r="B34" s="17" t="s">
        <v>23</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23</v>
      </c>
      <c r="C36" s="52"/>
      <c r="F36" s="1"/>
      <c r="G36" s="1"/>
    </row>
    <row r="37" spans="1:7" ht="15.75" hidden="1" outlineLevel="1" x14ac:dyDescent="0.2">
      <c r="A37" s="50" t="s">
        <v>71</v>
      </c>
      <c r="B37" s="53" t="s">
        <v>23</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23</v>
      </c>
      <c r="C39" s="52"/>
      <c r="F39" s="1"/>
      <c r="G39" s="1"/>
    </row>
    <row r="40" spans="1:7" ht="15.75" hidden="1" outlineLevel="1" x14ac:dyDescent="0.2">
      <c r="A40" s="50" t="s">
        <v>84</v>
      </c>
      <c r="B40" s="53" t="s">
        <v>25</v>
      </c>
      <c r="C40" s="51"/>
      <c r="F40" s="1"/>
      <c r="G40" s="1"/>
    </row>
    <row r="41" spans="1:7" ht="18.75" collapsed="1" x14ac:dyDescent="0.2">
      <c r="A41" s="50" t="s">
        <v>272</v>
      </c>
      <c r="B41" s="54" t="s">
        <v>23</v>
      </c>
      <c r="C41" s="51" t="s">
        <v>335</v>
      </c>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11</v>
      </c>
      <c r="C45" s="52"/>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8</v>
      </c>
      <c r="C50" s="52"/>
      <c r="F50" s="1"/>
      <c r="G50" s="1"/>
    </row>
    <row r="51" spans="1:7" ht="15" hidden="1" outlineLevel="2" x14ac:dyDescent="0.2">
      <c r="A51" s="49" t="s">
        <v>127</v>
      </c>
      <c r="B51" s="17" t="s">
        <v>11</v>
      </c>
      <c r="C51" s="52"/>
      <c r="F51" s="1"/>
      <c r="G51" s="1"/>
    </row>
    <row r="52" spans="1:7" ht="15.75" hidden="1" outlineLevel="1" x14ac:dyDescent="0.2">
      <c r="A52" s="50" t="s">
        <v>273</v>
      </c>
      <c r="B52" s="53" t="s">
        <v>11</v>
      </c>
      <c r="C52" s="51"/>
      <c r="F52" s="1"/>
      <c r="G52" s="1"/>
    </row>
    <row r="53" spans="1:7" ht="15" hidden="1" outlineLevel="2" x14ac:dyDescent="0.2">
      <c r="A53" s="49" t="s">
        <v>132</v>
      </c>
      <c r="B53" s="17" t="s">
        <v>11</v>
      </c>
      <c r="C53" s="52"/>
      <c r="F53" s="1"/>
      <c r="G53" s="1"/>
    </row>
    <row r="54" spans="1:7" ht="15" hidden="1" outlineLevel="2" x14ac:dyDescent="0.2">
      <c r="A54" s="49" t="s">
        <v>137</v>
      </c>
      <c r="B54" s="17" t="s">
        <v>11</v>
      </c>
      <c r="C54" s="52" t="s">
        <v>729</v>
      </c>
      <c r="F54" s="1"/>
      <c r="G54" s="1"/>
    </row>
    <row r="55" spans="1:7" ht="15" hidden="1" outlineLevel="2" x14ac:dyDescent="0.2">
      <c r="A55" s="49" t="s">
        <v>142</v>
      </c>
      <c r="B55" s="17" t="s">
        <v>8</v>
      </c>
      <c r="C55" s="52"/>
      <c r="F55" s="1"/>
      <c r="G55" s="1"/>
    </row>
    <row r="56" spans="1:7" ht="15" hidden="1" outlineLevel="2" x14ac:dyDescent="0.2">
      <c r="A56" s="49" t="s">
        <v>274</v>
      </c>
      <c r="B56" s="17" t="s">
        <v>11</v>
      </c>
      <c r="C56" s="52"/>
      <c r="F56" s="1"/>
      <c r="G56" s="1"/>
    </row>
    <row r="57" spans="1:7" ht="15.75" hidden="1" outlineLevel="1" x14ac:dyDescent="0.2">
      <c r="A57" s="50" t="s">
        <v>275</v>
      </c>
      <c r="B57" s="53" t="s">
        <v>11</v>
      </c>
      <c r="C57" s="51"/>
      <c r="F57" s="1"/>
      <c r="G57" s="1"/>
    </row>
    <row r="58" spans="1:7" ht="15" hidden="1" outlineLevel="2" x14ac:dyDescent="0.2">
      <c r="A58" s="49" t="s">
        <v>276</v>
      </c>
      <c r="B58" s="17" t="s">
        <v>8</v>
      </c>
      <c r="C58" s="52"/>
      <c r="F58" s="1"/>
      <c r="G58" s="1"/>
    </row>
    <row r="59" spans="1:7" ht="15" hidden="1" outlineLevel="2" x14ac:dyDescent="0.2">
      <c r="A59" s="49" t="s">
        <v>158</v>
      </c>
      <c r="B59" s="17" t="s">
        <v>11</v>
      </c>
      <c r="C59" s="52"/>
      <c r="F59" s="1"/>
      <c r="G59" s="1"/>
    </row>
    <row r="60" spans="1:7" ht="15" hidden="1" outlineLevel="2" x14ac:dyDescent="0.2">
      <c r="A60" s="49" t="s">
        <v>163</v>
      </c>
      <c r="B60" s="17" t="s">
        <v>11</v>
      </c>
      <c r="C60" s="52"/>
      <c r="F60" s="1"/>
      <c r="G60" s="1"/>
    </row>
    <row r="61" spans="1:7" ht="15" hidden="1" outlineLevel="2" x14ac:dyDescent="0.2">
      <c r="A61" s="49" t="s">
        <v>277</v>
      </c>
      <c r="B61" s="17" t="s">
        <v>11</v>
      </c>
      <c r="C61" s="52"/>
      <c r="F61" s="1"/>
      <c r="G61" s="1"/>
    </row>
    <row r="62" spans="1:7" ht="15" hidden="1" outlineLevel="2" x14ac:dyDescent="0.2">
      <c r="A62" s="49" t="s">
        <v>278</v>
      </c>
      <c r="B62" s="17" t="s">
        <v>5</v>
      </c>
      <c r="C62" s="52"/>
      <c r="F62" s="1"/>
      <c r="G62" s="1"/>
    </row>
    <row r="63" spans="1:7" ht="15" hidden="1" outlineLevel="2" x14ac:dyDescent="0.2">
      <c r="A63" s="49" t="s">
        <v>172</v>
      </c>
      <c r="B63" s="17" t="s">
        <v>2</v>
      </c>
      <c r="C63" s="52"/>
      <c r="F63" s="1"/>
      <c r="G63" s="1"/>
    </row>
    <row r="64" spans="1:7" ht="30" hidden="1" outlineLevel="1" x14ac:dyDescent="0.2">
      <c r="A64" s="50" t="s">
        <v>177</v>
      </c>
      <c r="B64" s="53" t="s">
        <v>13</v>
      </c>
      <c r="C64" s="51"/>
      <c r="F64" s="1"/>
      <c r="G64" s="1"/>
    </row>
    <row r="65" spans="1:7" ht="30" hidden="1" outlineLevel="2" x14ac:dyDescent="0.2">
      <c r="A65" s="49" t="s">
        <v>178</v>
      </c>
      <c r="B65" s="17" t="s">
        <v>13</v>
      </c>
      <c r="C65" s="51" t="s">
        <v>522</v>
      </c>
      <c r="F65" s="1"/>
      <c r="G65" s="1"/>
    </row>
    <row r="66" spans="1:7" ht="15.75" hidden="1" outlineLevel="1" x14ac:dyDescent="0.2">
      <c r="A66" s="50" t="s">
        <v>183</v>
      </c>
      <c r="B66" s="53" t="s">
        <v>8</v>
      </c>
      <c r="C66" s="51"/>
      <c r="F66" s="1"/>
      <c r="G66" s="1"/>
    </row>
    <row r="67" spans="1:7" ht="18.75" collapsed="1" x14ac:dyDescent="0.2">
      <c r="A67" s="50" t="s">
        <v>293</v>
      </c>
      <c r="B67" s="54" t="s">
        <v>11</v>
      </c>
      <c r="C67" s="51" t="s">
        <v>358</v>
      </c>
      <c r="F67" s="1"/>
      <c r="G67" s="1"/>
    </row>
    <row r="68" spans="1:7" ht="27" customHeight="1" x14ac:dyDescent="0.25">
      <c r="A68" s="62" t="s">
        <v>189</v>
      </c>
      <c r="B68" s="38"/>
      <c r="C68" s="39"/>
      <c r="F68" s="1"/>
      <c r="G68" s="1"/>
    </row>
    <row r="69" spans="1:7" ht="30" x14ac:dyDescent="0.2">
      <c r="A69" s="50" t="s">
        <v>280</v>
      </c>
      <c r="B69" s="53" t="s">
        <v>11</v>
      </c>
      <c r="C69" s="51" t="s">
        <v>730</v>
      </c>
      <c r="F69" s="1"/>
      <c r="G69" s="1"/>
    </row>
    <row r="70" spans="1:7" ht="45" hidden="1" outlineLevel="2" x14ac:dyDescent="0.2">
      <c r="A70" s="49" t="s">
        <v>281</v>
      </c>
      <c r="B70" s="17" t="s">
        <v>13</v>
      </c>
      <c r="C70" s="91" t="s">
        <v>731</v>
      </c>
      <c r="F70" s="1"/>
      <c r="G70" s="1"/>
    </row>
    <row r="71" spans="1:7" ht="15" hidden="1" outlineLevel="2" x14ac:dyDescent="0.2">
      <c r="A71" s="49" t="s">
        <v>200</v>
      </c>
      <c r="B71" s="17" t="s">
        <v>8</v>
      </c>
      <c r="C71" s="52"/>
      <c r="F71" s="1"/>
      <c r="G71" s="1"/>
    </row>
    <row r="72" spans="1:7" ht="15.75" collapsed="1" x14ac:dyDescent="0.2">
      <c r="A72" s="50" t="s">
        <v>205</v>
      </c>
      <c r="B72" s="53" t="s">
        <v>11</v>
      </c>
      <c r="C72" s="51"/>
      <c r="F72" s="1"/>
      <c r="G72" s="1"/>
    </row>
    <row r="73" spans="1:7" ht="15" hidden="1" outlineLevel="2" x14ac:dyDescent="0.2">
      <c r="A73" s="49" t="s">
        <v>206</v>
      </c>
      <c r="B73" s="17" t="s">
        <v>11</v>
      </c>
      <c r="C73" s="52"/>
      <c r="F73" s="1"/>
      <c r="G73" s="1"/>
    </row>
    <row r="74" spans="1:7" ht="30" hidden="1" outlineLevel="2" x14ac:dyDescent="0.2">
      <c r="A74" s="49" t="s">
        <v>211</v>
      </c>
      <c r="B74" s="17" t="s">
        <v>8</v>
      </c>
      <c r="C74" s="52"/>
      <c r="F74" s="1"/>
      <c r="G74" s="1"/>
    </row>
    <row r="75" spans="1:7" ht="15" hidden="1" outlineLevel="2" x14ac:dyDescent="0.2">
      <c r="A75" s="49" t="s">
        <v>282</v>
      </c>
      <c r="B75" s="17" t="s">
        <v>11</v>
      </c>
      <c r="C75" s="52"/>
      <c r="F75" s="1"/>
      <c r="G75" s="1"/>
    </row>
    <row r="76" spans="1:7" ht="27" customHeight="1" collapsed="1" x14ac:dyDescent="0.25">
      <c r="A76" s="62" t="s">
        <v>319</v>
      </c>
      <c r="B76" s="38"/>
      <c r="C76" s="39"/>
      <c r="F76" s="1"/>
      <c r="G76" s="1"/>
    </row>
    <row r="77" spans="1:7" ht="18.75" customHeight="1" x14ac:dyDescent="0.2">
      <c r="A77" s="50" t="s">
        <v>283</v>
      </c>
      <c r="B77" s="53" t="s">
        <v>11</v>
      </c>
      <c r="C77" s="51"/>
      <c r="F77" s="1"/>
      <c r="G77" s="1"/>
    </row>
    <row r="78" spans="1:7" ht="15" hidden="1" outlineLevel="2" x14ac:dyDescent="0.2">
      <c r="A78" s="49" t="s">
        <v>223</v>
      </c>
      <c r="B78" s="17" t="s">
        <v>11</v>
      </c>
      <c r="C78" s="52"/>
      <c r="F78" s="1"/>
      <c r="G78" s="1"/>
    </row>
    <row r="79" spans="1:7" ht="15" hidden="1" outlineLevel="2" x14ac:dyDescent="0.2">
      <c r="A79" s="49" t="s">
        <v>284</v>
      </c>
      <c r="B79" s="17" t="s">
        <v>11</v>
      </c>
      <c r="C79" s="52"/>
      <c r="F79" s="1"/>
      <c r="G79" s="1"/>
    </row>
    <row r="80" spans="1:7" ht="30" hidden="1" outlineLevel="2" x14ac:dyDescent="0.2">
      <c r="A80" s="49" t="s">
        <v>285</v>
      </c>
      <c r="B80" s="17" t="s">
        <v>11</v>
      </c>
      <c r="C80" s="52"/>
      <c r="F80" s="1"/>
      <c r="G80" s="1"/>
    </row>
    <row r="81" spans="1:7" ht="15" hidden="1" outlineLevel="2" x14ac:dyDescent="0.2">
      <c r="A81" s="49" t="s">
        <v>230</v>
      </c>
      <c r="B81" s="17" t="s">
        <v>8</v>
      </c>
      <c r="C81" s="52"/>
      <c r="F81" s="1"/>
      <c r="G81" s="1"/>
    </row>
    <row r="82" spans="1:7" ht="45" hidden="1" outlineLevel="2" x14ac:dyDescent="0.2">
      <c r="A82" s="49" t="s">
        <v>231</v>
      </c>
      <c r="B82" s="17" t="s">
        <v>13</v>
      </c>
      <c r="C82" s="52" t="s">
        <v>732</v>
      </c>
      <c r="F82" s="1"/>
      <c r="G82" s="1"/>
    </row>
    <row r="83" spans="1:7" ht="15" hidden="1" outlineLevel="2" x14ac:dyDescent="0.2">
      <c r="A83" s="49" t="s">
        <v>232</v>
      </c>
      <c r="B83" s="17" t="s">
        <v>8</v>
      </c>
      <c r="C83" s="52"/>
      <c r="F83" s="1"/>
      <c r="G83" s="1"/>
    </row>
    <row r="84" spans="1:7" ht="15" hidden="1" outlineLevel="2" x14ac:dyDescent="0.2">
      <c r="A84" s="49" t="s">
        <v>233</v>
      </c>
      <c r="B84" s="17" t="s">
        <v>11</v>
      </c>
      <c r="C84" s="52"/>
      <c r="F84" s="1"/>
      <c r="G84" s="1"/>
    </row>
    <row r="85" spans="1:7" ht="30" collapsed="1" x14ac:dyDescent="0.2">
      <c r="A85" s="50" t="s">
        <v>235</v>
      </c>
      <c r="B85" s="53" t="s">
        <v>13</v>
      </c>
      <c r="C85" s="51" t="s">
        <v>389</v>
      </c>
      <c r="F85" s="1"/>
      <c r="G85" s="1"/>
    </row>
    <row r="86" spans="1:7" ht="15" hidden="1" outlineLevel="2" x14ac:dyDescent="0.2">
      <c r="A86" s="49" t="s">
        <v>240</v>
      </c>
      <c r="B86" s="17" t="s">
        <v>11</v>
      </c>
      <c r="C86" s="52"/>
      <c r="F86" s="1"/>
      <c r="G86" s="1"/>
    </row>
    <row r="87" spans="1:7" ht="30" hidden="1" outlineLevel="2" x14ac:dyDescent="0.2">
      <c r="A87" s="49" t="s">
        <v>241</v>
      </c>
      <c r="B87" s="17" t="s">
        <v>13</v>
      </c>
      <c r="C87" s="52" t="s">
        <v>685</v>
      </c>
      <c r="F87" s="1"/>
      <c r="G87" s="1"/>
    </row>
    <row r="88" spans="1:7" ht="15" hidden="1" outlineLevel="2" x14ac:dyDescent="0.2">
      <c r="A88" s="49" t="s">
        <v>242</v>
      </c>
      <c r="B88" s="17" t="s">
        <v>13</v>
      </c>
      <c r="C88" s="52" t="s">
        <v>733</v>
      </c>
      <c r="F88" s="1"/>
      <c r="G88" s="1"/>
    </row>
    <row r="89" spans="1:7" ht="15" hidden="1" outlineLevel="2" x14ac:dyDescent="0.25">
      <c r="A89" s="49" t="s">
        <v>243</v>
      </c>
      <c r="B89" s="17" t="s">
        <v>13</v>
      </c>
      <c r="C89" s="70" t="s">
        <v>734</v>
      </c>
      <c r="F89" s="1"/>
      <c r="G89" s="1"/>
    </row>
    <row r="90" spans="1:7" ht="30" hidden="1" outlineLevel="2" x14ac:dyDescent="0.2">
      <c r="A90" s="49" t="s">
        <v>244</v>
      </c>
      <c r="B90" s="17" t="s">
        <v>13</v>
      </c>
      <c r="C90" s="52" t="s">
        <v>735</v>
      </c>
      <c r="F90" s="1"/>
      <c r="G90" s="1"/>
    </row>
    <row r="91" spans="1:7" ht="12.75" hidden="1" customHeight="1" outlineLevel="2" x14ac:dyDescent="0.2">
      <c r="F91" s="1"/>
      <c r="G91" s="1"/>
    </row>
    <row r="92" spans="1:7" ht="12.75" hidden="1" customHeight="1" outlineLevel="2" x14ac:dyDescent="0.2">
      <c r="F92" s="1"/>
      <c r="G92" s="1"/>
    </row>
    <row r="93" spans="1:7" ht="12.75" customHeight="1" collapsed="1" x14ac:dyDescent="0.2">
      <c r="F93" s="1"/>
      <c r="G93" s="1"/>
    </row>
    <row r="94" spans="1:7" ht="12.75" customHeight="1" x14ac:dyDescent="0.2">
      <c r="F94" s="1"/>
      <c r="G94" s="1"/>
    </row>
    <row r="95" spans="1:7" ht="12.75" customHeight="1" x14ac:dyDescent="0.2">
      <c r="F95" s="1"/>
      <c r="G95" s="1"/>
    </row>
    <row r="96" spans="1:7" ht="12.75" customHeight="1" x14ac:dyDescent="0.2">
      <c r="F96" s="1"/>
      <c r="G96" s="1"/>
    </row>
    <row r="97" spans="6:7" ht="12.75" customHeight="1" x14ac:dyDescent="0.2">
      <c r="F97" s="1"/>
      <c r="G97" s="1"/>
    </row>
    <row r="98" spans="6:7" ht="12.75" customHeight="1" x14ac:dyDescent="0.2">
      <c r="F98" s="1"/>
      <c r="G98" s="1"/>
    </row>
    <row r="99" spans="6:7" ht="12.75" customHeight="1" x14ac:dyDescent="0.2">
      <c r="F99" s="1"/>
      <c r="G99" s="1"/>
    </row>
    <row r="100" spans="6:7" ht="12.75" customHeight="1" x14ac:dyDescent="0.2">
      <c r="F100" s="1"/>
      <c r="G100" s="1"/>
    </row>
    <row r="101" spans="6:7" ht="12.75" customHeight="1" x14ac:dyDescent="0.2">
      <c r="F101" s="1"/>
      <c r="G101" s="1"/>
    </row>
  </sheetData>
  <sheetProtection formatColumns="0" formatRows="0" insertHyperlinks="0" selectLockedCells="1"/>
  <dataConsolidate/>
  <conditionalFormatting sqref="B21:B24 B43:B67 B69:B75">
    <cfRule type="containsText" dxfId="659" priority="81" operator="containsText" text="TG0">
      <formula>NOT(ISERROR(SEARCH("TG0",B21)))</formula>
    </cfRule>
    <cfRule type="containsText" dxfId="658" priority="80" operator="containsText" text="TG1">
      <formula>NOT(ISERROR(SEARCH("TG1",B21)))</formula>
    </cfRule>
    <cfRule type="containsText" dxfId="657" priority="79" operator="containsText" text="TG2">
      <formula>NOT(ISERROR(SEARCH("TG2",B21)))</formula>
    </cfRule>
    <cfRule type="containsText" dxfId="656" priority="78" operator="containsText" text="TG3">
      <formula>NOT(ISERROR(SEARCH("TG3",B21)))</formula>
    </cfRule>
  </conditionalFormatting>
  <conditionalFormatting sqref="B22 B24">
    <cfRule type="containsText" dxfId="655" priority="77" operator="containsText" text="Ja">
      <formula>NOT(ISERROR(SEARCH("Ja",B22)))</formula>
    </cfRule>
  </conditionalFormatting>
  <conditionalFormatting sqref="B22">
    <cfRule type="containsText" dxfId="654" priority="76" operator="containsText" text="ja">
      <formula>NOT(ISERROR(SEARCH("ja",B22)))</formula>
    </cfRule>
  </conditionalFormatting>
  <conditionalFormatting sqref="B28">
    <cfRule type="cellIs" dxfId="653" priority="86" operator="lessThan">
      <formula>0.79</formula>
    </cfRule>
    <cfRule type="cellIs" dxfId="652" priority="88" operator="greaterThan">
      <formula>0.79</formula>
    </cfRule>
    <cfRule type="cellIs" dxfId="651" priority="87" operator="greaterThan">
      <formula>0.9</formula>
    </cfRule>
  </conditionalFormatting>
  <conditionalFormatting sqref="B29">
    <cfRule type="containsText" dxfId="650" priority="31" operator="containsText" text="God">
      <formula>NOT(ISERROR(SEARCH("God",B29)))</formula>
    </cfRule>
    <cfRule type="containsText" dxfId="649" priority="28" operator="containsText" text="For lite">
      <formula>NOT(ISERROR(SEARCH("For lite",B29)))</formula>
    </cfRule>
    <cfRule type="containsText" dxfId="648" priority="29" operator="containsText" text="Mangelfull">
      <formula>NOT(ISERROR(SEARCH("Mangelfull",B29)))</formula>
    </cfRule>
    <cfRule type="containsText" dxfId="647" priority="30" operator="containsText" text="Tilstrekkelig">
      <formula>NOT(ISERROR(SEARCH("Tilstrekkelig",B29)))</formula>
    </cfRule>
  </conditionalFormatting>
  <conditionalFormatting sqref="B33:B41 B77:B90">
    <cfRule type="containsText" dxfId="646" priority="84" operator="containsText" text="EG1">
      <formula>NOT(ISERROR(SEARCH("EG1",B33)))</formula>
    </cfRule>
    <cfRule type="containsText" dxfId="645" priority="83" operator="containsText" text="EG2">
      <formula>NOT(ISERROR(SEARCH("EG2",B33)))</formula>
    </cfRule>
    <cfRule type="containsText" dxfId="644" priority="85" operator="containsText" text="EG0">
      <formula>NOT(ISERROR(SEARCH("EG0",B33)))</formula>
    </cfRule>
  </conditionalFormatting>
  <conditionalFormatting sqref="B77:B90 B33:B41">
    <cfRule type="containsText" dxfId="643" priority="82" operator="containsText" text="EG3">
      <formula>NOT(ISERROR(SEARCH("EG3",B33)))</formula>
    </cfRule>
  </conditionalFormatting>
  <conditionalFormatting sqref="B77:B90">
    <cfRule type="containsText" dxfId="642" priority="2" operator="containsText" text="TG2">
      <formula>NOT(ISERROR(SEARCH("TG2",B77)))</formula>
    </cfRule>
    <cfRule type="containsText" dxfId="641" priority="3" operator="containsText" text="TG1">
      <formula>NOT(ISERROR(SEARCH("TG1",B77)))</formula>
    </cfRule>
    <cfRule type="containsText" dxfId="640" priority="4" operator="containsText" text="TG0">
      <formula>NOT(ISERROR(SEARCH("TG0",B77)))</formula>
    </cfRule>
    <cfRule type="containsText" dxfId="639" priority="1" operator="containsText" text="TG3">
      <formula>NOT(ISERROR(SEARCH("TG3",B77)))</formula>
    </cfRule>
  </conditionalFormatting>
  <conditionalFormatting sqref="L2">
    <cfRule type="containsText" dxfId="638" priority="71" operator="containsText" text="TG0">
      <formula>NOT(ISERROR(SEARCH("TG0",L2)))</formula>
    </cfRule>
    <cfRule type="containsText" dxfId="637" priority="67" operator="containsText" text="TG3">
      <formula>NOT(ISERROR(SEARCH("TG3",L2)))</formula>
    </cfRule>
    <cfRule type="containsText" dxfId="636" priority="68" operator="containsText" text="TG2">
      <formula>NOT(ISERROR(SEARCH("TG2",L2)))</formula>
    </cfRule>
    <cfRule type="containsText" dxfId="635" priority="69" operator="containsText" text="TG1">
      <formula>NOT(ISERROR(SEARCH("TG1",L2)))</formula>
    </cfRule>
    <cfRule type="containsText" dxfId="634" priority="70" operator="containsText" text="TG0">
      <formula>NOT(ISERROR(SEARCH("TG0",L2)))</formula>
    </cfRule>
    <cfRule type="containsText" dxfId="633" priority="65" operator="containsText" text="ja">
      <formula>NOT(ISERROR(SEARCH("ja",L2)))</formula>
    </cfRule>
    <cfRule type="containsText" dxfId="632" priority="66" operator="containsText" text="Ja">
      <formula>NOT(ISERROR(SEARCH("Ja",L2)))</formula>
    </cfRule>
  </conditionalFormatting>
  <conditionalFormatting sqref="M2 O2:P2">
    <cfRule type="containsText" dxfId="631" priority="90" operator="containsText" text="EG2">
      <formula>NOT(ISERROR(SEARCH("EG2",M2)))</formula>
    </cfRule>
    <cfRule type="containsText" dxfId="630" priority="91" operator="containsText" text="EG1">
      <formula>NOT(ISERROR(SEARCH("EG1",M2)))</formula>
    </cfRule>
    <cfRule type="containsText" dxfId="629" priority="92" operator="containsText" text="EG0">
      <formula>NOT(ISERROR(SEARCH("EG0",M2)))</formula>
    </cfRule>
    <cfRule type="containsText" dxfId="628" priority="89" operator="containsText" text="EG3">
      <formula>NOT(ISERROR(SEARCH("EG3",M2)))</formula>
    </cfRule>
  </conditionalFormatting>
  <conditionalFormatting sqref="N2">
    <cfRule type="containsText" dxfId="627" priority="61" operator="containsText" text="TG2">
      <formula>NOT(ISERROR(SEARCH("TG2",N2)))</formula>
    </cfRule>
    <cfRule type="containsText" dxfId="626" priority="62" operator="containsText" text="TG1">
      <formula>NOT(ISERROR(SEARCH("TG1",N2)))</formula>
    </cfRule>
    <cfRule type="containsText" dxfId="625" priority="63" operator="containsText" text="TG0">
      <formula>NOT(ISERROR(SEARCH("TG0",N2)))</formula>
    </cfRule>
    <cfRule type="containsText" dxfId="624" priority="64" operator="containsText" text="TG0">
      <formula>NOT(ISERROR(SEARCH("TG0",N2)))</formula>
    </cfRule>
    <cfRule type="containsText" dxfId="623" priority="60" operator="containsText" text="TG3">
      <formula>NOT(ISERROR(SEARCH("TG3",N2)))</formula>
    </cfRule>
    <cfRule type="containsText" dxfId="622" priority="59" operator="containsText" text="Ja">
      <formula>NOT(ISERROR(SEARCH("Ja",N2)))</formula>
    </cfRule>
  </conditionalFormatting>
  <conditionalFormatting sqref="Q2">
    <cfRule type="cellIs" dxfId="621" priority="51" operator="lessThan">
      <formula>0.79</formula>
    </cfRule>
    <cfRule type="cellIs" dxfId="620" priority="53" operator="greaterThan">
      <formula>0.79</formula>
    </cfRule>
    <cfRule type="cellIs" dxfId="619" priority="52" operator="greaterThan">
      <formula>0.9</formula>
    </cfRule>
  </conditionalFormatting>
  <conditionalFormatting sqref="R2">
    <cfRule type="containsText" dxfId="618" priority="50" operator="containsText" text="God">
      <formula>NOT(ISERROR(SEARCH("God",R2)))</formula>
    </cfRule>
    <cfRule type="containsText" dxfId="617" priority="49" operator="containsText" text="Tilstrekkelig">
      <formula>NOT(ISERROR(SEARCH("Tilstrekkelig",R2)))</formula>
    </cfRule>
    <cfRule type="containsText" dxfId="616" priority="48" operator="containsText" text="Mangelfull">
      <formula>NOT(ISERROR(SEARCH("Mangelfull",R2)))</formula>
    </cfRule>
    <cfRule type="containsText" dxfId="615" priority="47" operator="containsText" text="For lite">
      <formula>NOT(ISERROR(SEARCH("For lite",R2)))</formula>
    </cfRule>
  </conditionalFormatting>
  <conditionalFormatting sqref="U2:AC2">
    <cfRule type="containsText" dxfId="614" priority="42" operator="containsText" text="EG3">
      <formula>NOT(ISERROR(SEARCH("EG3",U2)))</formula>
    </cfRule>
    <cfRule type="containsText" dxfId="613" priority="45" operator="containsText" text="EG0">
      <formula>NOT(ISERROR(SEARCH("EG0",U2)))</formula>
    </cfRule>
    <cfRule type="containsText" dxfId="612" priority="44" operator="containsText" text="EG1">
      <formula>NOT(ISERROR(SEARCH("EG1",U2)))</formula>
    </cfRule>
    <cfRule type="containsText" dxfId="611" priority="43" operator="containsText" text="EG2">
      <formula>NOT(ISERROR(SEARCH("EG2",U2)))</formula>
    </cfRule>
  </conditionalFormatting>
  <conditionalFormatting sqref="AD2:CB2">
    <cfRule type="containsText" dxfId="610" priority="6" operator="containsText" text="TG2">
      <formula>NOT(ISERROR(SEARCH("TG2",AD2)))</formula>
    </cfRule>
    <cfRule type="containsText" dxfId="609" priority="7" operator="containsText" text="TG1">
      <formula>NOT(ISERROR(SEARCH("TG1",AD2)))</formula>
    </cfRule>
    <cfRule type="containsText" dxfId="608" priority="8" operator="containsText" text="TG0">
      <formula>NOT(ISERROR(SEARCH("TG0",AD2)))</formula>
    </cfRule>
    <cfRule type="containsText" dxfId="607" priority="5" operator="containsText" text="TG3">
      <formula>NOT(ISERROR(SEARCH("TG3",AD2)))</formula>
    </cfRule>
  </conditionalFormatting>
  <conditionalFormatting sqref="BX2:CB2">
    <cfRule type="containsText" dxfId="606" priority="13" operator="containsText" text="ja">
      <formula>NOT(ISERROR(SEARCH("ja",BX2)))</formula>
    </cfRule>
    <cfRule type="containsText" dxfId="605" priority="14" operator="containsText" text="Ja">
      <formula>NOT(ISERROR(SEARCH("Ja",BX2)))</formula>
    </cfRule>
  </conditionalFormatting>
  <hyperlinks>
    <hyperlink ref="C14" r:id="rId1" xr:uid="{D1D15F41-ACDE-4636-B36D-D9F7B87ACA53}"/>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27" operator="containsText" id="{3862CE46-BF80-4954-9C50-DD93C978D9C9}">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6" operator="containsText" id="{822751C1-AE86-4D88-A67B-558D6534B4BB}">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D8CFAE97-66FA-4418-B9D6-F61DD81380E5}">
          <x14:formula1>
            <xm:f>Evalueringsmatrise_grunnlag!$A$2:$A$6</xm:f>
          </x14:formula1>
          <xm:sqref>B43:B67 B69:B75 B77:B90</xm:sqref>
        </x14:dataValidation>
        <x14:dataValidation type="list" allowBlank="1" showInputMessage="1" showErrorMessage="1" xr:uid="{16E63238-F064-4086-89BE-D5513B15883A}">
          <x14:formula1>
            <xm:f>Evalueringsmatrise_grunnlag!$A$27:$A$28</xm:f>
          </x14:formula1>
          <xm:sqref>B24 B68 B76</xm:sqref>
        </x14:dataValidation>
        <x14:dataValidation type="list" allowBlank="1" showInputMessage="1" showErrorMessage="1" xr:uid="{2115FAFD-4B4D-4E9E-AE11-DD3172B6521F}">
          <x14:formula1>
            <xm:f>Evalueringsmatrise_grunnlag!$A$9:$A$13</xm:f>
          </x14:formula1>
          <xm:sqref>B33:B41</xm:sqref>
        </x14:dataValidation>
        <x14:dataValidation type="list" allowBlank="1" showInputMessage="1" showErrorMessage="1" xr:uid="{85D01524-FE1C-4A2B-B821-F3912A8E162A}">
          <x14:formula1>
            <xm:f>Evalueringsmatrise_grunnlag!$A$21:$A$24</xm:f>
          </x14:formula1>
          <xm:sqref>B29</xm:sqref>
        </x14:dataValidation>
        <x14:dataValidation type="list" allowBlank="1" showInputMessage="1" showErrorMessage="1" xr:uid="{DF78D895-53D3-4311-9D2F-18487057F0E1}">
          <x14:formula1>
            <xm:f>Evalueringsmatrise_grunnlag!$E$7:$E$10</xm:f>
          </x14:formula1>
          <xm:sqref>B23</xm:sqref>
        </x14:dataValidation>
        <x14:dataValidation type="list" allowBlank="1" showInputMessage="1" showErrorMessage="1" xr:uid="{1881A1BD-0FE1-487B-A59A-CE3E8EDCD402}">
          <x14:formula1>
            <xm:f>Evalueringsmatrise_grunnlag!$E$2:$E$4</xm:f>
          </x14:formula1>
          <xm:sqref>B31</xm:sqref>
        </x14:dataValidation>
        <x14:dataValidation type="list" allowBlank="1" showInputMessage="1" showErrorMessage="1" xr:uid="{E0602FAC-6FFE-421D-BB0A-D7ACD21A863A}">
          <x14:formula1>
            <xm:f>Evalueringsmatrise_grunnlag!$E$13:$E$17</xm:f>
          </x14:formula1>
          <xm:sqref>B22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D986B-4A44-4B53-B049-9E139C88F529}">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Tordenskjoldsgate skole</v>
      </c>
      <c r="B2" s="65" t="str">
        <f>$B$12</f>
        <v>1.-7. trinn</v>
      </c>
      <c r="C2" s="22">
        <f>$B$13</f>
        <v>146</v>
      </c>
      <c r="D2" s="22">
        <f>$B$14</f>
        <v>0</v>
      </c>
      <c r="E2" s="22">
        <f>$B$15</f>
        <v>1122</v>
      </c>
      <c r="F2" s="66">
        <f>$B$16</f>
        <v>4546</v>
      </c>
      <c r="G2" s="66">
        <f>$B$17</f>
        <v>3250</v>
      </c>
      <c r="H2" s="66">
        <f>$B$18</f>
        <v>3250</v>
      </c>
      <c r="I2" s="66">
        <f>$B$19</f>
        <v>0</v>
      </c>
      <c r="J2" s="66">
        <f>$B$20</f>
        <v>1871</v>
      </c>
      <c r="K2" s="22">
        <f>$B$21</f>
        <v>2004</v>
      </c>
      <c r="L2" s="32" t="str">
        <f>$B$22</f>
        <v>TG0</v>
      </c>
      <c r="M2" s="32" t="str">
        <f>$B$23</f>
        <v>B</v>
      </c>
      <c r="N2" s="32" t="str">
        <f>$B$24</f>
        <v xml:space="preserve">Ja </v>
      </c>
      <c r="O2" s="33">
        <f>$B$26</f>
        <v>126.9</v>
      </c>
      <c r="P2" s="32">
        <f>$B$27</f>
        <v>141</v>
      </c>
      <c r="Q2" s="21">
        <f>$B$28</f>
        <v>1.0354609929078014</v>
      </c>
      <c r="R2" s="61" t="str">
        <f>$B$29</f>
        <v>Mangelfullt</v>
      </c>
      <c r="S2" s="22">
        <f>$B$30</f>
        <v>22.260273972602739</v>
      </c>
      <c r="T2" s="32" t="str">
        <f>$B$31</f>
        <v>↑</v>
      </c>
      <c r="U2" s="17" t="str">
        <f>$B$33</f>
        <v>EG3</v>
      </c>
      <c r="V2" s="17" t="str">
        <f>$B$34</f>
        <v>EG3</v>
      </c>
      <c r="W2" s="17" t="str">
        <f>$B$35</f>
        <v>EG2</v>
      </c>
      <c r="X2" s="17" t="str">
        <f>$B$36</f>
        <v>EG3</v>
      </c>
      <c r="Y2" s="17" t="str">
        <f>$B$37</f>
        <v>EG2</v>
      </c>
      <c r="Z2" s="17" t="str">
        <f>$B$38</f>
        <v>EG2</v>
      </c>
      <c r="AA2" s="17" t="str">
        <f>$B$39</f>
        <v>EG1</v>
      </c>
      <c r="AB2" s="17" t="str">
        <f>$B$40</f>
        <v>EG2</v>
      </c>
      <c r="AC2" s="17" t="str">
        <f>$B$41</f>
        <v>EG3</v>
      </c>
      <c r="AD2" s="17" t="str">
        <f>$B$43</f>
        <v>TG2</v>
      </c>
      <c r="AE2" s="17" t="str">
        <f>$B$44</f>
        <v>TG3</v>
      </c>
      <c r="AF2" s="17" t="str">
        <f>$B$45</f>
        <v>TG2</v>
      </c>
      <c r="AG2" s="17" t="str">
        <f>$B$46</f>
        <v>TG2</v>
      </c>
      <c r="AH2" s="17" t="str">
        <f>$B$47</f>
        <v>TG3</v>
      </c>
      <c r="AI2" s="17" t="str">
        <f>$B$48</f>
        <v>TG2</v>
      </c>
      <c r="AJ2" s="17" t="str">
        <f>$B$49</f>
        <v>TG2</v>
      </c>
      <c r="AK2" s="17" t="str">
        <f>$B$50</f>
        <v>TG1</v>
      </c>
      <c r="AL2" s="17" t="str">
        <f>$B$51</f>
        <v>TG2</v>
      </c>
      <c r="AM2" s="17" t="str">
        <f>$B$52</f>
        <v>TG3</v>
      </c>
      <c r="AN2" s="17" t="str">
        <f>$B$53</f>
        <v>TG2</v>
      </c>
      <c r="AO2" s="17" t="str">
        <f>$B$54</f>
        <v>TG3</v>
      </c>
      <c r="AP2" s="17" t="str">
        <f>$B$55</f>
        <v>TG1</v>
      </c>
      <c r="AQ2" s="17" t="str">
        <f>$B$56</f>
        <v>TG3</v>
      </c>
      <c r="AR2" s="17" t="str">
        <f>$B$57</f>
        <v>TG2</v>
      </c>
      <c r="AS2" s="17" t="str">
        <f>$B$58</f>
        <v>TG2</v>
      </c>
      <c r="AT2" s="17" t="str">
        <f>$B$59</f>
        <v>TG2</v>
      </c>
      <c r="AU2" s="17" t="str">
        <f>$B$60</f>
        <v>TG2</v>
      </c>
      <c r="AV2" s="17" t="str">
        <f>$B$61</f>
        <v>TG1</v>
      </c>
      <c r="AW2" s="17" t="str">
        <f>$B$62</f>
        <v>TG1</v>
      </c>
      <c r="AX2" s="17" t="str">
        <f>$B$63</f>
        <v>TG2</v>
      </c>
      <c r="AY2" s="17" t="str">
        <f>$B$64</f>
        <v>TG2</v>
      </c>
      <c r="AZ2" s="17" t="str">
        <f>$B$65</f>
        <v>TG2</v>
      </c>
      <c r="BA2" s="17" t="str">
        <f>$B$66</f>
        <v>TG2</v>
      </c>
      <c r="BB2" s="17" t="str">
        <f>$B$67</f>
        <v>TG2</v>
      </c>
      <c r="BC2" s="17" t="str">
        <f>$B$69</f>
        <v>TG2</v>
      </c>
      <c r="BD2" s="17" t="str">
        <f>$B$70</f>
        <v>TG2</v>
      </c>
      <c r="BE2" s="17" t="str">
        <f>$B$71</f>
        <v>TG2</v>
      </c>
      <c r="BF2" s="17" t="str">
        <f>$B$72</f>
        <v>TG2</v>
      </c>
      <c r="BG2" s="17" t="str">
        <f>$B$73</f>
        <v>TG3</v>
      </c>
      <c r="BH2" s="17" t="str">
        <f>$B$74</f>
        <v>TG2</v>
      </c>
      <c r="BI2" s="17" t="str">
        <f>$B$75</f>
        <v>TG2</v>
      </c>
      <c r="BJ2" s="17" t="str">
        <f>$B$77</f>
        <v>TG3</v>
      </c>
      <c r="BK2" s="17" t="str">
        <f>$B$78</f>
        <v>TG3</v>
      </c>
      <c r="BL2" s="17" t="str">
        <f>$B$79</f>
        <v>TG3</v>
      </c>
      <c r="BM2" s="17" t="str">
        <f>$B$80</f>
        <v>TG3</v>
      </c>
      <c r="BN2" s="17" t="str">
        <f>$B$81</f>
        <v>TG3</v>
      </c>
      <c r="BO2" s="17" t="str">
        <f>$B$82</f>
        <v>TG3</v>
      </c>
      <c r="BP2" s="17" t="str">
        <f>$B$83</f>
        <v>TG3</v>
      </c>
      <c r="BQ2" s="17" t="str">
        <f>$B$84</f>
        <v>TG3</v>
      </c>
      <c r="BR2" s="17" t="str">
        <f>$B$85</f>
        <v>TG3</v>
      </c>
      <c r="BS2" s="17" t="str">
        <f>$B$86</f>
        <v>TG2</v>
      </c>
      <c r="BT2" s="17" t="str">
        <f>$B$87</f>
        <v>TG3</v>
      </c>
      <c r="BU2" s="17" t="str">
        <f>$B$88</f>
        <v>TG3</v>
      </c>
      <c r="BV2" s="17" t="str">
        <f>$B$89</f>
        <v>TG3</v>
      </c>
      <c r="BW2" s="17" t="str">
        <f>$B$90</f>
        <v>TG3</v>
      </c>
      <c r="BX2" s="17" t="e">
        <f>#REF!</f>
        <v>#REF!</v>
      </c>
      <c r="BY2" s="17" t="e">
        <f>#REF!</f>
        <v>#REF!</v>
      </c>
      <c r="BZ2" s="17" t="e">
        <f>#REF!</f>
        <v>#REF!</v>
      </c>
      <c r="CA2" s="17" t="e">
        <f>#REF!</f>
        <v>#REF!</v>
      </c>
      <c r="CB2" s="17" t="e">
        <f>#REF!</f>
        <v>#REF!</v>
      </c>
      <c r="CC2" s="97">
        <f>D48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736</v>
      </c>
      <c r="B11" s="9" t="s">
        <v>303</v>
      </c>
      <c r="C11" s="9" t="s">
        <v>304</v>
      </c>
      <c r="AV11" s="1"/>
      <c r="AW11" s="1"/>
    </row>
    <row r="12" spans="1:81" ht="15.75" x14ac:dyDescent="0.25">
      <c r="A12" s="51" t="s">
        <v>247</v>
      </c>
      <c r="B12" s="34" t="s">
        <v>332</v>
      </c>
      <c r="C12" s="51"/>
      <c r="D12" s="10"/>
      <c r="E12" s="10"/>
      <c r="F12" s="10"/>
      <c r="G12" s="10"/>
      <c r="H12" s="10"/>
      <c r="I12" s="10"/>
      <c r="J12" s="10"/>
      <c r="K12" s="10"/>
      <c r="L12" s="10"/>
      <c r="M12" s="10"/>
      <c r="N12" s="10"/>
      <c r="O12" s="10"/>
      <c r="P12" s="10"/>
      <c r="Q12" s="10"/>
      <c r="R12" s="10"/>
      <c r="S12" s="10"/>
      <c r="T12" s="10"/>
      <c r="U12" s="10"/>
      <c r="V12" s="10"/>
      <c r="W12" s="10"/>
      <c r="X12" s="10"/>
      <c r="Y12" s="10"/>
      <c r="Z12" s="10"/>
      <c r="BC12" s="10"/>
      <c r="BD12" s="10"/>
    </row>
    <row r="13" spans="1:81" ht="15.75" x14ac:dyDescent="0.25">
      <c r="A13" s="51" t="s">
        <v>248</v>
      </c>
      <c r="B13" s="19">
        <v>146</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81" ht="15.75" x14ac:dyDescent="0.25">
      <c r="A14" s="51" t="s">
        <v>249</v>
      </c>
      <c r="B14" s="28"/>
      <c r="C14" s="71" t="s">
        <v>410</v>
      </c>
      <c r="D14" s="10"/>
      <c r="E14" s="10"/>
      <c r="F14" s="10"/>
      <c r="G14" s="10"/>
      <c r="H14" s="10"/>
      <c r="I14" s="10"/>
      <c r="J14" s="10"/>
      <c r="K14" s="10"/>
      <c r="L14" s="10"/>
      <c r="M14" s="10"/>
      <c r="N14" s="10"/>
      <c r="Q14" s="10"/>
    </row>
    <row r="15" spans="1:81" ht="15" x14ac:dyDescent="0.2">
      <c r="A15" s="51" t="s">
        <v>250</v>
      </c>
      <c r="B15" s="17">
        <v>1122</v>
      </c>
      <c r="C15" s="51"/>
      <c r="F15" s="1"/>
      <c r="G15" s="1"/>
    </row>
    <row r="16" spans="1:81" ht="15" x14ac:dyDescent="0.2">
      <c r="A16" s="51" t="s">
        <v>251</v>
      </c>
      <c r="B16" s="17">
        <v>4546</v>
      </c>
      <c r="C16" s="51"/>
      <c r="F16" s="1"/>
      <c r="G16" s="1"/>
    </row>
    <row r="17" spans="1:17" ht="15" x14ac:dyDescent="0.2">
      <c r="A17" s="51" t="s">
        <v>252</v>
      </c>
      <c r="B17" s="63">
        <f>$B$18+$B$19</f>
        <v>3250</v>
      </c>
      <c r="C17" s="51"/>
      <c r="F17" s="1"/>
      <c r="G17" s="1"/>
    </row>
    <row r="18" spans="1:17" ht="30" hidden="1" outlineLevel="2" x14ac:dyDescent="0.2">
      <c r="A18" s="49" t="s">
        <v>253</v>
      </c>
      <c r="B18" s="17">
        <v>3250</v>
      </c>
      <c r="C18" s="52" t="s">
        <v>737</v>
      </c>
      <c r="F18" s="1"/>
      <c r="G18" s="1"/>
    </row>
    <row r="19" spans="1:17" ht="15" hidden="1" outlineLevel="2" x14ac:dyDescent="0.2">
      <c r="A19" s="49" t="s">
        <v>254</v>
      </c>
      <c r="B19" s="17">
        <v>0</v>
      </c>
      <c r="C19" s="52"/>
      <c r="F19" s="1"/>
      <c r="G19" s="1"/>
    </row>
    <row r="20" spans="1:17" ht="30" collapsed="1" x14ac:dyDescent="0.2">
      <c r="A20" s="51" t="s">
        <v>255</v>
      </c>
      <c r="B20" s="17">
        <v>1871</v>
      </c>
      <c r="C20" s="51" t="s">
        <v>738</v>
      </c>
      <c r="F20" s="1"/>
      <c r="G20" s="1"/>
    </row>
    <row r="21" spans="1:17" ht="15" x14ac:dyDescent="0.2">
      <c r="A21" s="51" t="s">
        <v>256</v>
      </c>
      <c r="B21" s="17">
        <v>2004</v>
      </c>
      <c r="C21" s="51" t="s">
        <v>739</v>
      </c>
      <c r="F21" s="1"/>
      <c r="G21" s="1"/>
    </row>
    <row r="22" spans="1:17" ht="15" x14ac:dyDescent="0.2">
      <c r="A22" s="51" t="s">
        <v>257</v>
      </c>
      <c r="B22" s="17" t="s">
        <v>5</v>
      </c>
      <c r="C22" s="51" t="s">
        <v>740</v>
      </c>
      <c r="F22" s="1"/>
      <c r="G22" s="1"/>
    </row>
    <row r="23" spans="1:17" ht="32.1" customHeight="1" x14ac:dyDescent="0.2">
      <c r="A23" s="51" t="s">
        <v>258</v>
      </c>
      <c r="B23" s="17" t="s">
        <v>18</v>
      </c>
      <c r="C23" s="51" t="str">
        <f>IF(Tordenskjoldsgate!B23=Evalueringsmatrise_grunnlag!E7,"Vedlikehold og utskifting ved A-bygg er allerede finansiert ifm. vedlikeholdsstrategien og midler er allokert hos Eiendom."," ")</f>
        <v xml:space="preserve"> </v>
      </c>
      <c r="F23" s="1"/>
      <c r="G23" s="1"/>
    </row>
    <row r="24" spans="1:17" ht="15" x14ac:dyDescent="0.2">
      <c r="A24" s="51" t="s">
        <v>259</v>
      </c>
      <c r="B24" s="17" t="s">
        <v>46</v>
      </c>
      <c r="C24" s="51" t="s">
        <v>741</v>
      </c>
      <c r="F24" s="1"/>
      <c r="G24" s="1"/>
    </row>
    <row r="25" spans="1:17" ht="27" customHeight="1" x14ac:dyDescent="0.25">
      <c r="A25" s="62" t="s">
        <v>309</v>
      </c>
      <c r="B25" s="38"/>
      <c r="C25" s="39"/>
      <c r="F25" s="1"/>
      <c r="G25" s="1"/>
    </row>
    <row r="26" spans="1:17" ht="30" hidden="1" outlineLevel="2" x14ac:dyDescent="0.25">
      <c r="A26" s="49" t="s">
        <v>310</v>
      </c>
      <c r="B26" s="22">
        <f>B27*0.9</f>
        <v>126.9</v>
      </c>
      <c r="C26" s="52"/>
      <c r="D26" s="10"/>
      <c r="E26" s="10"/>
      <c r="F26" s="10"/>
      <c r="G26" s="10"/>
      <c r="H26" s="10"/>
      <c r="I26" s="10"/>
      <c r="J26" s="10"/>
      <c r="K26" s="10"/>
      <c r="L26" s="10"/>
      <c r="M26" s="10"/>
      <c r="N26" s="10"/>
      <c r="Q26" s="10"/>
    </row>
    <row r="27" spans="1:17" ht="30" hidden="1" outlineLevel="2" x14ac:dyDescent="0.25">
      <c r="A27" s="49" t="s">
        <v>311</v>
      </c>
      <c r="B27" s="19">
        <v>141</v>
      </c>
      <c r="C27" s="52"/>
      <c r="D27" s="10"/>
      <c r="E27" s="10"/>
      <c r="F27" s="10"/>
      <c r="G27" s="10"/>
      <c r="H27" s="10"/>
      <c r="I27" s="10"/>
      <c r="J27" s="10"/>
      <c r="K27" s="10"/>
      <c r="L27" s="10"/>
      <c r="M27" s="10"/>
      <c r="N27" s="10"/>
      <c r="Q27" s="10"/>
    </row>
    <row r="28" spans="1:17" ht="15" collapsed="1" x14ac:dyDescent="0.25">
      <c r="A28" s="50" t="s">
        <v>290</v>
      </c>
      <c r="B28" s="21">
        <f>B13/B27</f>
        <v>1.0354609929078014</v>
      </c>
      <c r="C28" s="51"/>
      <c r="F28" s="1"/>
      <c r="G28" s="1"/>
    </row>
    <row r="29" spans="1:17" ht="15" x14ac:dyDescent="0.2">
      <c r="A29" s="50" t="s">
        <v>263</v>
      </c>
      <c r="B29" s="67" t="s">
        <v>41</v>
      </c>
      <c r="C29" s="51"/>
      <c r="F29" s="1"/>
      <c r="G29" s="1"/>
    </row>
    <row r="30" spans="1:17" ht="30" hidden="1" outlineLevel="2" x14ac:dyDescent="0.25">
      <c r="A30" s="49" t="s">
        <v>264</v>
      </c>
      <c r="B30" s="22">
        <f>$B$17/$B$13</f>
        <v>22.260273972602739</v>
      </c>
      <c r="C30" s="69" t="s">
        <v>742</v>
      </c>
      <c r="D30" s="10"/>
      <c r="E30" s="10"/>
      <c r="F30" s="10"/>
      <c r="G30" s="10"/>
      <c r="H30" s="10"/>
      <c r="I30" s="10"/>
      <c r="J30" s="10"/>
      <c r="K30" s="10"/>
      <c r="L30" s="10"/>
      <c r="M30" s="10"/>
      <c r="N30" s="10"/>
      <c r="Q30" s="10"/>
    </row>
    <row r="31" spans="1:17" ht="15" collapsed="1" x14ac:dyDescent="0.2">
      <c r="A31" s="50" t="s">
        <v>291</v>
      </c>
      <c r="B31" s="30" t="s">
        <v>4</v>
      </c>
      <c r="C31" s="51" t="s">
        <v>457</v>
      </c>
      <c r="F31" s="1"/>
      <c r="G31" s="1"/>
    </row>
    <row r="32" spans="1:17" ht="27" customHeight="1" x14ac:dyDescent="0.25">
      <c r="A32" s="62" t="s">
        <v>313</v>
      </c>
      <c r="B32" s="38" t="s">
        <v>313</v>
      </c>
      <c r="C32" s="39" t="s">
        <v>313</v>
      </c>
      <c r="F32" s="1"/>
      <c r="G32" s="1"/>
    </row>
    <row r="33" spans="1:7" ht="15.75" hidden="1" outlineLevel="1" x14ac:dyDescent="0.2">
      <c r="A33" s="50" t="s">
        <v>51</v>
      </c>
      <c r="B33" s="53" t="s">
        <v>28</v>
      </c>
      <c r="C33" s="51" t="s">
        <v>743</v>
      </c>
      <c r="F33" s="1"/>
      <c r="G33" s="1"/>
    </row>
    <row r="34" spans="1:7" ht="15" hidden="1" outlineLevel="2" x14ac:dyDescent="0.2">
      <c r="A34" s="49" t="s">
        <v>56</v>
      </c>
      <c r="B34" s="17" t="s">
        <v>28</v>
      </c>
      <c r="C34" s="52" t="s">
        <v>744</v>
      </c>
      <c r="F34" s="1"/>
      <c r="G34" s="1"/>
    </row>
    <row r="35" spans="1:7" ht="30" hidden="1" outlineLevel="2" x14ac:dyDescent="0.2">
      <c r="A35" s="49" t="s">
        <v>268</v>
      </c>
      <c r="B35" s="17" t="s">
        <v>25</v>
      </c>
      <c r="C35" s="52" t="s">
        <v>745</v>
      </c>
      <c r="F35" s="1"/>
      <c r="G35" s="1"/>
    </row>
    <row r="36" spans="1:7" ht="29.45" hidden="1" customHeight="1" outlineLevel="2" x14ac:dyDescent="0.2">
      <c r="A36" s="49" t="s">
        <v>269</v>
      </c>
      <c r="B36" s="17" t="s">
        <v>28</v>
      </c>
      <c r="C36" s="52" t="s">
        <v>746</v>
      </c>
      <c r="F36" s="1"/>
      <c r="G36" s="1"/>
    </row>
    <row r="37" spans="1:7" ht="15.75" hidden="1" outlineLevel="1" x14ac:dyDescent="0.2">
      <c r="A37" s="50" t="s">
        <v>71</v>
      </c>
      <c r="B37" s="53" t="s">
        <v>25</v>
      </c>
      <c r="C37" s="51"/>
      <c r="F37" s="1"/>
      <c r="G37" s="1"/>
    </row>
    <row r="38" spans="1:7" ht="27.95" hidden="1" customHeight="1" outlineLevel="2" x14ac:dyDescent="0.2">
      <c r="A38" s="49" t="s">
        <v>74</v>
      </c>
      <c r="B38" s="17" t="s">
        <v>25</v>
      </c>
      <c r="C38" s="52"/>
      <c r="F38" s="1"/>
      <c r="G38" s="1"/>
    </row>
    <row r="39" spans="1:7" ht="15" hidden="1" outlineLevel="2" x14ac:dyDescent="0.2">
      <c r="A39" s="49" t="s">
        <v>79</v>
      </c>
      <c r="B39" s="17" t="s">
        <v>23</v>
      </c>
      <c r="C39" s="52"/>
      <c r="F39" s="1"/>
      <c r="G39" s="1"/>
    </row>
    <row r="40" spans="1:7" ht="15.75" hidden="1" outlineLevel="1" x14ac:dyDescent="0.2">
      <c r="A40" s="50" t="s">
        <v>84</v>
      </c>
      <c r="B40" s="53" t="s">
        <v>25</v>
      </c>
      <c r="C40" s="51"/>
      <c r="F40" s="1"/>
      <c r="G40" s="1"/>
    </row>
    <row r="41" spans="1:7" ht="30" collapsed="1" x14ac:dyDescent="0.2">
      <c r="A41" s="50" t="s">
        <v>272</v>
      </c>
      <c r="B41" s="54" t="s">
        <v>28</v>
      </c>
      <c r="C41" s="51" t="s">
        <v>747</v>
      </c>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5">
      <c r="A44" s="49" t="s">
        <v>100</v>
      </c>
      <c r="B44" s="17" t="s">
        <v>13</v>
      </c>
      <c r="C44" s="102" t="s">
        <v>748</v>
      </c>
      <c r="F44" s="1"/>
      <c r="G44" s="1"/>
    </row>
    <row r="45" spans="1:7" ht="15" hidden="1" outlineLevel="2" x14ac:dyDescent="0.2">
      <c r="A45" s="49" t="s">
        <v>105</v>
      </c>
      <c r="B45" s="17" t="s">
        <v>11</v>
      </c>
      <c r="F45" s="1"/>
      <c r="G45" s="1"/>
    </row>
    <row r="46" spans="1:7" ht="15" hidden="1" outlineLevel="2" x14ac:dyDescent="0.2">
      <c r="A46" s="49" t="s">
        <v>110</v>
      </c>
      <c r="B46" s="17" t="s">
        <v>11</v>
      </c>
      <c r="C46" s="52"/>
      <c r="F46" s="1"/>
      <c r="G46" s="1"/>
    </row>
    <row r="47" spans="1:7" ht="15" hidden="1" outlineLevel="2" x14ac:dyDescent="0.2">
      <c r="A47" s="49" t="s">
        <v>115</v>
      </c>
      <c r="B47" s="17" t="s">
        <v>13</v>
      </c>
      <c r="C47" s="52" t="s">
        <v>749</v>
      </c>
      <c r="F47" s="1"/>
      <c r="G47" s="1"/>
    </row>
    <row r="48" spans="1:7" ht="15" hidden="1" outlineLevel="2" x14ac:dyDescent="0.2">
      <c r="A48" s="49" t="s">
        <v>116</v>
      </c>
      <c r="B48" s="17" t="s">
        <v>11</v>
      </c>
      <c r="C48" s="52"/>
      <c r="F48" s="1"/>
      <c r="G48" s="1"/>
    </row>
    <row r="49" spans="1:7" ht="15" hidden="1" outlineLevel="2" x14ac:dyDescent="0.2">
      <c r="A49" s="49" t="s">
        <v>117</v>
      </c>
      <c r="B49" s="17" t="s">
        <v>11</v>
      </c>
      <c r="C49" s="52"/>
      <c r="F49" s="1"/>
      <c r="G49" s="1"/>
    </row>
    <row r="50" spans="1:7" ht="15" hidden="1" outlineLevel="2" x14ac:dyDescent="0.2">
      <c r="A50" s="49" t="s">
        <v>122</v>
      </c>
      <c r="B50" s="17" t="s">
        <v>8</v>
      </c>
      <c r="C50" s="52"/>
      <c r="F50" s="1"/>
      <c r="G50" s="1"/>
    </row>
    <row r="51" spans="1:7" ht="15" hidden="1" outlineLevel="2" x14ac:dyDescent="0.2">
      <c r="A51" s="49" t="s">
        <v>127</v>
      </c>
      <c r="B51" s="17" t="s">
        <v>11</v>
      </c>
      <c r="C51" s="52"/>
      <c r="F51" s="1"/>
      <c r="G51" s="1"/>
    </row>
    <row r="52" spans="1:7" ht="15.75" hidden="1" outlineLevel="1" x14ac:dyDescent="0.2">
      <c r="A52" s="50" t="s">
        <v>273</v>
      </c>
      <c r="B52" s="53" t="s">
        <v>13</v>
      </c>
      <c r="C52" s="51"/>
      <c r="F52" s="1"/>
      <c r="G52" s="1"/>
    </row>
    <row r="53" spans="1:7" ht="15" hidden="1" outlineLevel="2" x14ac:dyDescent="0.2">
      <c r="A53" s="49" t="s">
        <v>132</v>
      </c>
      <c r="B53" s="17" t="s">
        <v>11</v>
      </c>
      <c r="C53" s="52"/>
      <c r="F53" s="1"/>
      <c r="G53" s="1"/>
    </row>
    <row r="54" spans="1:7" ht="15" hidden="1" outlineLevel="2" x14ac:dyDescent="0.2">
      <c r="A54" s="49" t="s">
        <v>137</v>
      </c>
      <c r="B54" s="17" t="s">
        <v>13</v>
      </c>
      <c r="C54" s="52" t="s">
        <v>750</v>
      </c>
      <c r="F54" s="1"/>
      <c r="G54" s="1"/>
    </row>
    <row r="55" spans="1:7" ht="15" hidden="1" outlineLevel="2" x14ac:dyDescent="0.2">
      <c r="A55" s="49" t="s">
        <v>142</v>
      </c>
      <c r="B55" s="17" t="s">
        <v>8</v>
      </c>
      <c r="C55" s="52"/>
      <c r="F55" s="1"/>
      <c r="G55" s="1"/>
    </row>
    <row r="56" spans="1:7" ht="15" hidden="1" outlineLevel="2" x14ac:dyDescent="0.2">
      <c r="A56" s="49" t="s">
        <v>274</v>
      </c>
      <c r="B56" s="17" t="s">
        <v>13</v>
      </c>
      <c r="C56" s="52" t="s">
        <v>751</v>
      </c>
      <c r="F56" s="1"/>
      <c r="G56" s="1"/>
    </row>
    <row r="57" spans="1:7" ht="15.75" hidden="1" outlineLevel="1" x14ac:dyDescent="0.2">
      <c r="A57" s="50" t="s">
        <v>275</v>
      </c>
      <c r="B57" s="53" t="s">
        <v>11</v>
      </c>
      <c r="C57" s="51"/>
      <c r="F57" s="1"/>
      <c r="G57" s="1"/>
    </row>
    <row r="58" spans="1:7" ht="15" hidden="1" outlineLevel="2" x14ac:dyDescent="0.2">
      <c r="A58" s="49" t="s">
        <v>276</v>
      </c>
      <c r="B58" s="17" t="s">
        <v>11</v>
      </c>
      <c r="C58" s="52"/>
      <c r="F58" s="1"/>
      <c r="G58" s="1"/>
    </row>
    <row r="59" spans="1:7" ht="15" hidden="1" outlineLevel="2" x14ac:dyDescent="0.2">
      <c r="A59" s="49" t="s">
        <v>158</v>
      </c>
      <c r="B59" s="17" t="s">
        <v>11</v>
      </c>
      <c r="C59" s="52"/>
      <c r="F59" s="1"/>
      <c r="G59" s="1"/>
    </row>
    <row r="60" spans="1:7" ht="15" hidden="1" outlineLevel="2" x14ac:dyDescent="0.2">
      <c r="A60" s="49" t="s">
        <v>163</v>
      </c>
      <c r="B60" s="17" t="s">
        <v>11</v>
      </c>
      <c r="C60" s="52"/>
      <c r="F60" s="1"/>
      <c r="G60" s="1"/>
    </row>
    <row r="61" spans="1:7" ht="15" hidden="1" outlineLevel="2" x14ac:dyDescent="0.2">
      <c r="A61" s="49" t="s">
        <v>277</v>
      </c>
      <c r="B61" s="17" t="s">
        <v>8</v>
      </c>
      <c r="C61" s="52"/>
      <c r="F61" s="1"/>
      <c r="G61" s="1"/>
    </row>
    <row r="62" spans="1:7" ht="15" hidden="1" outlineLevel="2" x14ac:dyDescent="0.2">
      <c r="A62" s="49" t="s">
        <v>278</v>
      </c>
      <c r="B62" s="17" t="s">
        <v>8</v>
      </c>
      <c r="C62" s="52"/>
      <c r="F62" s="1"/>
      <c r="G62" s="1"/>
    </row>
    <row r="63" spans="1:7" ht="15" hidden="1" outlineLevel="2" x14ac:dyDescent="0.2">
      <c r="A63" s="49" t="s">
        <v>172</v>
      </c>
      <c r="B63" s="17" t="s">
        <v>11</v>
      </c>
      <c r="C63" s="52"/>
      <c r="F63" s="1"/>
      <c r="G63" s="1"/>
    </row>
    <row r="64" spans="1:7" ht="30" hidden="1" outlineLevel="1" x14ac:dyDescent="0.2">
      <c r="A64" s="50" t="s">
        <v>177</v>
      </c>
      <c r="B64" s="53" t="s">
        <v>11</v>
      </c>
      <c r="C64" s="51"/>
      <c r="F64" s="1"/>
      <c r="G64" s="1"/>
    </row>
    <row r="65" spans="1:7" ht="15" hidden="1" outlineLevel="2" x14ac:dyDescent="0.2">
      <c r="A65" s="49" t="s">
        <v>178</v>
      </c>
      <c r="B65" s="17" t="s">
        <v>11</v>
      </c>
      <c r="C65" s="52"/>
      <c r="F65" s="1"/>
      <c r="G65" s="1"/>
    </row>
    <row r="66" spans="1:7" ht="15.75" hidden="1" outlineLevel="1" x14ac:dyDescent="0.2">
      <c r="A66" s="50" t="s">
        <v>183</v>
      </c>
      <c r="B66" s="53" t="s">
        <v>11</v>
      </c>
      <c r="C66" s="51"/>
      <c r="F66" s="1"/>
      <c r="G66" s="1"/>
    </row>
    <row r="67" spans="1:7" ht="18.75" collapsed="1" x14ac:dyDescent="0.2">
      <c r="A67" s="50" t="s">
        <v>293</v>
      </c>
      <c r="B67" s="54" t="s">
        <v>11</v>
      </c>
      <c r="C67" s="51" t="s">
        <v>752</v>
      </c>
      <c r="F67" s="1"/>
      <c r="G67" s="1"/>
    </row>
    <row r="68" spans="1:7" ht="27" customHeight="1" x14ac:dyDescent="0.25">
      <c r="A68" s="62" t="s">
        <v>189</v>
      </c>
      <c r="B68" s="38"/>
      <c r="C68" s="39"/>
      <c r="F68" s="1"/>
      <c r="G68" s="1"/>
    </row>
    <row r="69" spans="1:7" ht="15.75" x14ac:dyDescent="0.2">
      <c r="A69" s="50" t="s">
        <v>280</v>
      </c>
      <c r="B69" s="53" t="s">
        <v>11</v>
      </c>
      <c r="C69" s="51"/>
      <c r="F69" s="1"/>
      <c r="G69" s="1"/>
    </row>
    <row r="70" spans="1:7" ht="66.75" hidden="1" customHeight="1" outlineLevel="2" x14ac:dyDescent="0.2">
      <c r="A70" s="49" t="s">
        <v>281</v>
      </c>
      <c r="B70" s="17" t="s">
        <v>11</v>
      </c>
      <c r="C70" s="103"/>
      <c r="F70" s="1"/>
      <c r="G70" s="1"/>
    </row>
    <row r="71" spans="1:7" ht="15" hidden="1" outlineLevel="2" x14ac:dyDescent="0.2">
      <c r="A71" s="49" t="s">
        <v>200</v>
      </c>
      <c r="B71" s="17" t="s">
        <v>11</v>
      </c>
      <c r="C71" s="52"/>
      <c r="F71" s="1"/>
      <c r="G71" s="1"/>
    </row>
    <row r="72" spans="1:7" ht="30" collapsed="1" x14ac:dyDescent="0.2">
      <c r="A72" s="50" t="s">
        <v>205</v>
      </c>
      <c r="B72" s="53" t="s">
        <v>11</v>
      </c>
      <c r="C72" s="51" t="s">
        <v>753</v>
      </c>
      <c r="F72" s="1"/>
      <c r="G72" s="1"/>
    </row>
    <row r="73" spans="1:7" ht="30" hidden="1" outlineLevel="2" x14ac:dyDescent="0.2">
      <c r="A73" s="49" t="s">
        <v>206</v>
      </c>
      <c r="B73" s="17" t="s">
        <v>13</v>
      </c>
      <c r="C73" s="52" t="s">
        <v>754</v>
      </c>
      <c r="F73" s="1"/>
      <c r="G73" s="1"/>
    </row>
    <row r="74" spans="1:7" ht="30" hidden="1" outlineLevel="2" x14ac:dyDescent="0.2">
      <c r="A74" s="49" t="s">
        <v>211</v>
      </c>
      <c r="B74" s="17" t="s">
        <v>11</v>
      </c>
      <c r="C74" s="52"/>
      <c r="F74" s="1"/>
      <c r="G74" s="1"/>
    </row>
    <row r="75" spans="1:7" ht="15" hidden="1" outlineLevel="2" x14ac:dyDescent="0.2">
      <c r="A75" s="49" t="s">
        <v>282</v>
      </c>
      <c r="B75" s="17" t="s">
        <v>11</v>
      </c>
      <c r="C75" s="52"/>
      <c r="F75" s="1"/>
      <c r="G75" s="1"/>
    </row>
    <row r="76" spans="1:7" ht="27" customHeight="1" collapsed="1" x14ac:dyDescent="0.25">
      <c r="A76" s="62" t="s">
        <v>319</v>
      </c>
      <c r="B76" s="38"/>
      <c r="C76" s="39"/>
      <c r="F76" s="1"/>
      <c r="G76" s="1"/>
    </row>
    <row r="77" spans="1:7" ht="30" x14ac:dyDescent="0.2">
      <c r="A77" s="50" t="s">
        <v>283</v>
      </c>
      <c r="B77" s="53" t="s">
        <v>13</v>
      </c>
      <c r="C77" s="51" t="s">
        <v>576</v>
      </c>
      <c r="F77" s="1"/>
      <c r="G77" s="1"/>
    </row>
    <row r="78" spans="1:7" ht="15" hidden="1" outlineLevel="2" x14ac:dyDescent="0.25">
      <c r="A78" s="49" t="s">
        <v>223</v>
      </c>
      <c r="B78" s="17" t="s">
        <v>13</v>
      </c>
      <c r="C78" s="102" t="s">
        <v>755</v>
      </c>
      <c r="F78" s="1"/>
      <c r="G78" s="1"/>
    </row>
    <row r="79" spans="1:7" ht="15" hidden="1" outlineLevel="2" x14ac:dyDescent="0.25">
      <c r="A79" s="49" t="s">
        <v>284</v>
      </c>
      <c r="B79" s="17" t="s">
        <v>13</v>
      </c>
      <c r="C79" s="102" t="s">
        <v>756</v>
      </c>
      <c r="F79" s="1"/>
      <c r="G79" s="1"/>
    </row>
    <row r="80" spans="1:7" ht="30" hidden="1" outlineLevel="2" x14ac:dyDescent="0.25">
      <c r="A80" s="49" t="s">
        <v>285</v>
      </c>
      <c r="B80" s="17" t="s">
        <v>13</v>
      </c>
      <c r="C80" s="102" t="s">
        <v>757</v>
      </c>
      <c r="F80" s="1"/>
      <c r="G80" s="1"/>
    </row>
    <row r="81" spans="1:7" ht="30" hidden="1" outlineLevel="2" x14ac:dyDescent="0.25">
      <c r="A81" s="49" t="s">
        <v>230</v>
      </c>
      <c r="B81" s="17" t="s">
        <v>13</v>
      </c>
      <c r="C81" s="102" t="s">
        <v>757</v>
      </c>
      <c r="F81" s="1"/>
      <c r="G81" s="1"/>
    </row>
    <row r="82" spans="1:7" ht="15" hidden="1" outlineLevel="2" x14ac:dyDescent="0.25">
      <c r="A82" s="49" t="s">
        <v>231</v>
      </c>
      <c r="B82" s="17" t="s">
        <v>13</v>
      </c>
      <c r="C82" s="102" t="s">
        <v>573</v>
      </c>
      <c r="F82" s="1"/>
      <c r="G82" s="1"/>
    </row>
    <row r="83" spans="1:7" ht="45" hidden="1" outlineLevel="2" x14ac:dyDescent="0.25">
      <c r="A83" s="49" t="s">
        <v>232</v>
      </c>
      <c r="B83" s="17" t="s">
        <v>13</v>
      </c>
      <c r="C83" s="102" t="s">
        <v>758</v>
      </c>
      <c r="F83" s="1"/>
      <c r="G83" s="1"/>
    </row>
    <row r="84" spans="1:7" ht="15" hidden="1" outlineLevel="2" x14ac:dyDescent="0.2">
      <c r="A84" s="49" t="s">
        <v>233</v>
      </c>
      <c r="B84" s="17" t="s">
        <v>13</v>
      </c>
      <c r="C84" s="52" t="s">
        <v>759</v>
      </c>
      <c r="F84" s="1"/>
      <c r="G84" s="1"/>
    </row>
    <row r="85" spans="1:7" ht="30" collapsed="1" x14ac:dyDescent="0.2">
      <c r="A85" s="50" t="s">
        <v>235</v>
      </c>
      <c r="B85" s="53" t="s">
        <v>13</v>
      </c>
      <c r="C85" s="51" t="s">
        <v>760</v>
      </c>
      <c r="F85" s="1"/>
      <c r="G85" s="1"/>
    </row>
    <row r="86" spans="1:7" ht="15" hidden="1" outlineLevel="2" x14ac:dyDescent="0.2">
      <c r="A86" s="49" t="s">
        <v>240</v>
      </c>
      <c r="B86" s="17" t="s">
        <v>11</v>
      </c>
      <c r="C86" s="52"/>
      <c r="F86" s="1"/>
      <c r="G86" s="1"/>
    </row>
    <row r="87" spans="1:7" ht="30" hidden="1" outlineLevel="2" x14ac:dyDescent="0.2">
      <c r="A87" s="49" t="s">
        <v>241</v>
      </c>
      <c r="B87" s="17" t="s">
        <v>13</v>
      </c>
      <c r="C87" s="52" t="s">
        <v>390</v>
      </c>
      <c r="F87" s="1"/>
      <c r="G87" s="1"/>
    </row>
    <row r="88" spans="1:7" ht="15" hidden="1" outlineLevel="2" x14ac:dyDescent="0.2">
      <c r="A88" s="49" t="s">
        <v>242</v>
      </c>
      <c r="B88" s="17" t="s">
        <v>13</v>
      </c>
      <c r="C88" s="80" t="s">
        <v>761</v>
      </c>
      <c r="F88" s="1"/>
      <c r="G88" s="1"/>
    </row>
    <row r="89" spans="1:7" ht="15" hidden="1" outlineLevel="2" x14ac:dyDescent="0.2">
      <c r="A89" s="49" t="s">
        <v>243</v>
      </c>
      <c r="B89" s="17" t="s">
        <v>13</v>
      </c>
      <c r="C89" s="95" t="s">
        <v>717</v>
      </c>
      <c r="F89" s="1"/>
      <c r="G89" s="1"/>
    </row>
    <row r="90" spans="1:7" ht="30" hidden="1" outlineLevel="2" x14ac:dyDescent="0.2">
      <c r="A90" s="49" t="s">
        <v>244</v>
      </c>
      <c r="B90" s="17" t="s">
        <v>13</v>
      </c>
      <c r="C90" s="52" t="s">
        <v>762</v>
      </c>
      <c r="F90" s="1"/>
      <c r="G90" s="1"/>
    </row>
    <row r="91" spans="1:7" ht="12.75" customHeight="1" collapsed="1" x14ac:dyDescent="0.2">
      <c r="F91" s="1"/>
      <c r="G91" s="1"/>
    </row>
  </sheetData>
  <sheetProtection formatColumns="0" formatRows="0" insertHyperlinks="0"/>
  <dataConsolidate/>
  <conditionalFormatting sqref="B21:B24 B43:B67 B69:B75">
    <cfRule type="containsText" dxfId="602" priority="81" operator="containsText" text="TG0">
      <formula>NOT(ISERROR(SEARCH("TG0",B21)))</formula>
    </cfRule>
    <cfRule type="containsText" dxfId="601" priority="80" operator="containsText" text="TG1">
      <formula>NOT(ISERROR(SEARCH("TG1",B21)))</formula>
    </cfRule>
    <cfRule type="containsText" dxfId="600" priority="79" operator="containsText" text="TG2">
      <formula>NOT(ISERROR(SEARCH("TG2",B21)))</formula>
    </cfRule>
    <cfRule type="containsText" dxfId="599" priority="78" operator="containsText" text="TG3">
      <formula>NOT(ISERROR(SEARCH("TG3",B21)))</formula>
    </cfRule>
  </conditionalFormatting>
  <conditionalFormatting sqref="B22 B24">
    <cfRule type="containsText" dxfId="598" priority="77" operator="containsText" text="Ja">
      <formula>NOT(ISERROR(SEARCH("Ja",B22)))</formula>
    </cfRule>
  </conditionalFormatting>
  <conditionalFormatting sqref="B22">
    <cfRule type="containsText" dxfId="597" priority="76" operator="containsText" text="ja">
      <formula>NOT(ISERROR(SEARCH("ja",B22)))</formula>
    </cfRule>
  </conditionalFormatting>
  <conditionalFormatting sqref="B28">
    <cfRule type="cellIs" dxfId="596" priority="86" operator="lessThan">
      <formula>0.79</formula>
    </cfRule>
    <cfRule type="cellIs" dxfId="595" priority="88" operator="greaterThan">
      <formula>0.79</formula>
    </cfRule>
    <cfRule type="cellIs" dxfId="594" priority="87" operator="greaterThan">
      <formula>0.9</formula>
    </cfRule>
  </conditionalFormatting>
  <conditionalFormatting sqref="B29">
    <cfRule type="containsText" dxfId="593" priority="31" operator="containsText" text="God">
      <formula>NOT(ISERROR(SEARCH("God",B29)))</formula>
    </cfRule>
    <cfRule type="containsText" dxfId="592" priority="28" operator="containsText" text="For lite">
      <formula>NOT(ISERROR(SEARCH("For lite",B29)))</formula>
    </cfRule>
    <cfRule type="containsText" dxfId="591" priority="29" operator="containsText" text="Mangelfull">
      <formula>NOT(ISERROR(SEARCH("Mangelfull",B29)))</formula>
    </cfRule>
    <cfRule type="containsText" dxfId="590" priority="30" operator="containsText" text="Tilstrekkelig">
      <formula>NOT(ISERROR(SEARCH("Tilstrekkelig",B29)))</formula>
    </cfRule>
  </conditionalFormatting>
  <conditionalFormatting sqref="B33:B41 B77:B90">
    <cfRule type="containsText" dxfId="589" priority="84" operator="containsText" text="EG1">
      <formula>NOT(ISERROR(SEARCH("EG1",B33)))</formula>
    </cfRule>
    <cfRule type="containsText" dxfId="588" priority="83" operator="containsText" text="EG2">
      <formula>NOT(ISERROR(SEARCH("EG2",B33)))</formula>
    </cfRule>
    <cfRule type="containsText" dxfId="587" priority="85" operator="containsText" text="EG0">
      <formula>NOT(ISERROR(SEARCH("EG0",B33)))</formula>
    </cfRule>
  </conditionalFormatting>
  <conditionalFormatting sqref="B77:B90 B33:B41">
    <cfRule type="containsText" dxfId="586" priority="82" operator="containsText" text="EG3">
      <formula>NOT(ISERROR(SEARCH("EG3",B33)))</formula>
    </cfRule>
  </conditionalFormatting>
  <conditionalFormatting sqref="B77:B90">
    <cfRule type="containsText" dxfId="585" priority="2" operator="containsText" text="TG2">
      <formula>NOT(ISERROR(SEARCH("TG2",B77)))</formula>
    </cfRule>
    <cfRule type="containsText" dxfId="584" priority="3" operator="containsText" text="TG1">
      <formula>NOT(ISERROR(SEARCH("TG1",B77)))</formula>
    </cfRule>
    <cfRule type="containsText" dxfId="583" priority="4" operator="containsText" text="TG0">
      <formula>NOT(ISERROR(SEARCH("TG0",B77)))</formula>
    </cfRule>
    <cfRule type="containsText" dxfId="582" priority="1" operator="containsText" text="TG3">
      <formula>NOT(ISERROR(SEARCH("TG3",B77)))</formula>
    </cfRule>
  </conditionalFormatting>
  <conditionalFormatting sqref="L2">
    <cfRule type="containsText" dxfId="581" priority="71" operator="containsText" text="TG0">
      <formula>NOT(ISERROR(SEARCH("TG0",L2)))</formula>
    </cfRule>
    <cfRule type="containsText" dxfId="580" priority="67" operator="containsText" text="TG3">
      <formula>NOT(ISERROR(SEARCH("TG3",L2)))</formula>
    </cfRule>
    <cfRule type="containsText" dxfId="579" priority="68" operator="containsText" text="TG2">
      <formula>NOT(ISERROR(SEARCH("TG2",L2)))</formula>
    </cfRule>
    <cfRule type="containsText" dxfId="578" priority="69" operator="containsText" text="TG1">
      <formula>NOT(ISERROR(SEARCH("TG1",L2)))</formula>
    </cfRule>
    <cfRule type="containsText" dxfId="577" priority="70" operator="containsText" text="TG0">
      <formula>NOT(ISERROR(SEARCH("TG0",L2)))</formula>
    </cfRule>
    <cfRule type="containsText" dxfId="576" priority="65" operator="containsText" text="ja">
      <formula>NOT(ISERROR(SEARCH("ja",L2)))</formula>
    </cfRule>
    <cfRule type="containsText" dxfId="575" priority="66" operator="containsText" text="Ja">
      <formula>NOT(ISERROR(SEARCH("Ja",L2)))</formula>
    </cfRule>
  </conditionalFormatting>
  <conditionalFormatting sqref="M2 O2:P2">
    <cfRule type="containsText" dxfId="574" priority="90" operator="containsText" text="EG2">
      <formula>NOT(ISERROR(SEARCH("EG2",M2)))</formula>
    </cfRule>
    <cfRule type="containsText" dxfId="573" priority="91" operator="containsText" text="EG1">
      <formula>NOT(ISERROR(SEARCH("EG1",M2)))</formula>
    </cfRule>
    <cfRule type="containsText" dxfId="572" priority="92" operator="containsText" text="EG0">
      <formula>NOT(ISERROR(SEARCH("EG0",M2)))</formula>
    </cfRule>
    <cfRule type="containsText" dxfId="571" priority="89" operator="containsText" text="EG3">
      <formula>NOT(ISERROR(SEARCH("EG3",M2)))</formula>
    </cfRule>
  </conditionalFormatting>
  <conditionalFormatting sqref="N2">
    <cfRule type="containsText" dxfId="570" priority="61" operator="containsText" text="TG2">
      <formula>NOT(ISERROR(SEARCH("TG2",N2)))</formula>
    </cfRule>
    <cfRule type="containsText" dxfId="569" priority="62" operator="containsText" text="TG1">
      <formula>NOT(ISERROR(SEARCH("TG1",N2)))</formula>
    </cfRule>
    <cfRule type="containsText" dxfId="568" priority="63" operator="containsText" text="TG0">
      <formula>NOT(ISERROR(SEARCH("TG0",N2)))</formula>
    </cfRule>
    <cfRule type="containsText" dxfId="567" priority="64" operator="containsText" text="TG0">
      <formula>NOT(ISERROR(SEARCH("TG0",N2)))</formula>
    </cfRule>
    <cfRule type="containsText" dxfId="566" priority="60" operator="containsText" text="TG3">
      <formula>NOT(ISERROR(SEARCH("TG3",N2)))</formula>
    </cfRule>
    <cfRule type="containsText" dxfId="565" priority="59" operator="containsText" text="Ja">
      <formula>NOT(ISERROR(SEARCH("Ja",N2)))</formula>
    </cfRule>
  </conditionalFormatting>
  <conditionalFormatting sqref="Q2">
    <cfRule type="cellIs" dxfId="564" priority="51" operator="lessThan">
      <formula>0.79</formula>
    </cfRule>
    <cfRule type="cellIs" dxfId="563" priority="53" operator="greaterThan">
      <formula>0.79</formula>
    </cfRule>
    <cfRule type="cellIs" dxfId="562" priority="52" operator="greaterThan">
      <formula>0.9</formula>
    </cfRule>
  </conditionalFormatting>
  <conditionalFormatting sqref="R2">
    <cfRule type="containsText" dxfId="561" priority="50" operator="containsText" text="God">
      <formula>NOT(ISERROR(SEARCH("God",R2)))</formula>
    </cfRule>
    <cfRule type="containsText" dxfId="560" priority="49" operator="containsText" text="Tilstrekkelig">
      <formula>NOT(ISERROR(SEARCH("Tilstrekkelig",R2)))</formula>
    </cfRule>
    <cfRule type="containsText" dxfId="559" priority="48" operator="containsText" text="Mangelfull">
      <formula>NOT(ISERROR(SEARCH("Mangelfull",R2)))</formula>
    </cfRule>
    <cfRule type="containsText" dxfId="558" priority="47" operator="containsText" text="For lite">
      <formula>NOT(ISERROR(SEARCH("For lite",R2)))</formula>
    </cfRule>
  </conditionalFormatting>
  <conditionalFormatting sqref="U2:AC2">
    <cfRule type="containsText" dxfId="557" priority="42" operator="containsText" text="EG3">
      <formula>NOT(ISERROR(SEARCH("EG3",U2)))</formula>
    </cfRule>
    <cfRule type="containsText" dxfId="556" priority="45" operator="containsText" text="EG0">
      <formula>NOT(ISERROR(SEARCH("EG0",U2)))</formula>
    </cfRule>
    <cfRule type="containsText" dxfId="555" priority="44" operator="containsText" text="EG1">
      <formula>NOT(ISERROR(SEARCH("EG1",U2)))</formula>
    </cfRule>
    <cfRule type="containsText" dxfId="554" priority="43" operator="containsText" text="EG2">
      <formula>NOT(ISERROR(SEARCH("EG2",U2)))</formula>
    </cfRule>
  </conditionalFormatting>
  <conditionalFormatting sqref="AD2:CB2">
    <cfRule type="containsText" dxfId="553" priority="6" operator="containsText" text="TG2">
      <formula>NOT(ISERROR(SEARCH("TG2",AD2)))</formula>
    </cfRule>
    <cfRule type="containsText" dxfId="552" priority="7" operator="containsText" text="TG1">
      <formula>NOT(ISERROR(SEARCH("TG1",AD2)))</formula>
    </cfRule>
    <cfRule type="containsText" dxfId="551" priority="8" operator="containsText" text="TG0">
      <formula>NOT(ISERROR(SEARCH("TG0",AD2)))</formula>
    </cfRule>
    <cfRule type="containsText" dxfId="550" priority="5" operator="containsText" text="TG3">
      <formula>NOT(ISERROR(SEARCH("TG3",AD2)))</formula>
    </cfRule>
  </conditionalFormatting>
  <conditionalFormatting sqref="BX2:CB2">
    <cfRule type="containsText" dxfId="549" priority="13" operator="containsText" text="ja">
      <formula>NOT(ISERROR(SEARCH("ja",BX2)))</formula>
    </cfRule>
    <cfRule type="containsText" dxfId="548" priority="14" operator="containsText" text="Ja">
      <formula>NOT(ISERROR(SEARCH("Ja",BX2)))</formula>
    </cfRule>
  </conditionalFormatting>
  <hyperlinks>
    <hyperlink ref="C14" r:id="rId1" xr:uid="{62116928-A4DA-4251-9CAA-C42F4177115B}"/>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27" operator="containsText" id="{4EF6D856-140D-49E0-8370-0E5A40E1AE15}">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6" operator="containsText" id="{257BFB62-1453-4665-8E48-6D23E59B5D06}">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C0EFD997-759B-4951-B275-17D35B0D13E3}">
          <x14:formula1>
            <xm:f>Evalueringsmatrise_grunnlag!$A$9:$A$13</xm:f>
          </x14:formula1>
          <xm:sqref>B33:B41</xm:sqref>
        </x14:dataValidation>
        <x14:dataValidation type="list" allowBlank="1" showInputMessage="1" showErrorMessage="1" xr:uid="{4B239150-26D9-4A16-AA2A-566A18B89129}">
          <x14:formula1>
            <xm:f>Evalueringsmatrise_grunnlag!$A$27:$A$28</xm:f>
          </x14:formula1>
          <xm:sqref>B24 B68 B76</xm:sqref>
        </x14:dataValidation>
        <x14:dataValidation type="list" allowBlank="1" showInputMessage="1" showErrorMessage="1" xr:uid="{FC733B11-BCDF-4710-819A-899D604C1645}">
          <x14:formula1>
            <xm:f>Evalueringsmatrise_grunnlag!$A$2:$A$6</xm:f>
          </x14:formula1>
          <xm:sqref>B43:B67 B69:B75 B77:B90</xm:sqref>
        </x14:dataValidation>
        <x14:dataValidation type="list" allowBlank="1" showInputMessage="1" showErrorMessage="1" xr:uid="{BB48AD41-35E4-4D31-A98A-379FD467B740}">
          <x14:formula1>
            <xm:f>Evalueringsmatrise_grunnlag!$A$21:$A$24</xm:f>
          </x14:formula1>
          <xm:sqref>B29</xm:sqref>
        </x14:dataValidation>
        <x14:dataValidation type="list" allowBlank="1" showInputMessage="1" showErrorMessage="1" xr:uid="{561A66F9-EB8B-48BC-AD4E-0E79E08FC82E}">
          <x14:formula1>
            <xm:f>Evalueringsmatrise_grunnlag!$E$13:$E$17</xm:f>
          </x14:formula1>
          <xm:sqref>B22</xm:sqref>
        </x14:dataValidation>
        <x14:dataValidation type="list" allowBlank="1" showInputMessage="1" showErrorMessage="1" xr:uid="{846CEFB2-1D08-4EB3-82EC-144E1F587589}">
          <x14:formula1>
            <xm:f>Evalueringsmatrise_grunnlag!$E$2:$E$4</xm:f>
          </x14:formula1>
          <xm:sqref>B31</xm:sqref>
        </x14:dataValidation>
        <x14:dataValidation type="list" allowBlank="1" showInputMessage="1" showErrorMessage="1" xr:uid="{8546301F-A011-48B1-9FB3-77C1F9B3A56E}">
          <x14:formula1>
            <xm:f>Evalueringsmatrise_grunnlag!$E$7:$E$10</xm:f>
          </x14:formula1>
          <xm:sqref>B23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3468-0539-402B-AB6E-E70AA43133F2}">
  <sheetPr>
    <tabColor theme="5" tint="0.79998168889431442"/>
    <pageSetUpPr fitToPage="1"/>
  </sheetPr>
  <dimension ref="A1:CC92"/>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Torridal skole (B)</v>
      </c>
      <c r="B2" s="65" t="str">
        <f>$B$12</f>
        <v>1.-7. trinn</v>
      </c>
      <c r="C2" s="22">
        <f>$B$13</f>
        <v>183</v>
      </c>
      <c r="D2" s="22">
        <f>$B$14</f>
        <v>0</v>
      </c>
      <c r="E2" s="22">
        <f>$B$15</f>
        <v>2918</v>
      </c>
      <c r="F2" s="66">
        <f>$B$16</f>
        <v>13600</v>
      </c>
      <c r="G2" s="66">
        <f>$B$17</f>
        <v>9341</v>
      </c>
      <c r="H2" s="66">
        <f>$B$18</f>
        <v>9341</v>
      </c>
      <c r="I2" s="66">
        <f>$B$19</f>
        <v>0</v>
      </c>
      <c r="J2" s="66">
        <f>$B$20</f>
        <v>2016</v>
      </c>
      <c r="K2" s="22">
        <f>$B$21</f>
        <v>2016</v>
      </c>
      <c r="L2" s="32" t="str">
        <f>$B$22</f>
        <v>Nei</v>
      </c>
      <c r="M2" s="32" t="str">
        <f>$B$23</f>
        <v>A</v>
      </c>
      <c r="N2" s="32" t="str">
        <f>$B$24</f>
        <v>Nei</v>
      </c>
      <c r="O2" s="33">
        <f>$B$26</f>
        <v>230.4</v>
      </c>
      <c r="P2" s="32">
        <f>$B$27</f>
        <v>256</v>
      </c>
      <c r="Q2" s="21">
        <f>$B$28</f>
        <v>0.71484375</v>
      </c>
      <c r="R2" s="61" t="str">
        <f>$B$29</f>
        <v>God</v>
      </c>
      <c r="S2" s="22">
        <f>$B$30</f>
        <v>51.043715846994537</v>
      </c>
      <c r="T2" s="32" t="str">
        <f>$B$31</f>
        <v>↓</v>
      </c>
      <c r="U2" s="17" t="str">
        <f>$B$33</f>
        <v>EG0</v>
      </c>
      <c r="V2" s="17" t="str">
        <f>$B$34</f>
        <v>EG0</v>
      </c>
      <c r="W2" s="17" t="str">
        <f>$B$35</f>
        <v>EG1</v>
      </c>
      <c r="X2" s="17" t="str">
        <f>$B$36</f>
        <v>EG0</v>
      </c>
      <c r="Y2" s="17" t="str">
        <f>$B$37</f>
        <v>EG0</v>
      </c>
      <c r="Z2" s="17" t="str">
        <f>$B$38</f>
        <v>EG0</v>
      </c>
      <c r="AA2" s="17" t="str">
        <f>$B$39</f>
        <v>EG0</v>
      </c>
      <c r="AB2" s="17" t="str">
        <f>$B$40</f>
        <v>EG1</v>
      </c>
      <c r="AC2" s="17" t="str">
        <f>$B$41</f>
        <v>EG0</v>
      </c>
      <c r="AD2" s="17" t="str">
        <f>$B$43</f>
        <v>TG1</v>
      </c>
      <c r="AE2" s="17" t="str">
        <f>$B$44</f>
        <v>TG1</v>
      </c>
      <c r="AF2" s="17" t="str">
        <f>$B$45</f>
        <v>TG1</v>
      </c>
      <c r="AG2" s="17" t="str">
        <f>$B$46</f>
        <v>TG1</v>
      </c>
      <c r="AH2" s="17" t="str">
        <f>$B$47</f>
        <v>TG1</v>
      </c>
      <c r="AI2" s="17" t="str">
        <f>$B$48</f>
        <v>TG1</v>
      </c>
      <c r="AJ2" s="17" t="str">
        <f>$B$49</f>
        <v>TG1</v>
      </c>
      <c r="AK2" s="17" t="str">
        <f>$B$50</f>
        <v>TG1</v>
      </c>
      <c r="AL2" s="17" t="str">
        <f>$B$51</f>
        <v>TG1</v>
      </c>
      <c r="AM2" s="17" t="str">
        <f>$B$52</f>
        <v>TG1</v>
      </c>
      <c r="AN2" s="17" t="str">
        <f>$B$53</f>
        <v>TG1</v>
      </c>
      <c r="AO2" s="17" t="str">
        <f>$B$54</f>
        <v>TG1</v>
      </c>
      <c r="AP2" s="17" t="str">
        <f>$B$55</f>
        <v>TG1</v>
      </c>
      <c r="AQ2" s="17" t="str">
        <f>$B$56</f>
        <v>TG1</v>
      </c>
      <c r="AR2" s="17" t="str">
        <f>$B$57</f>
        <v>TG1</v>
      </c>
      <c r="AS2" s="17" t="str">
        <f>$B$58</f>
        <v>TG1</v>
      </c>
      <c r="AT2" s="17" t="str">
        <f>$B$59</f>
        <v>TG1</v>
      </c>
      <c r="AU2" s="17" t="str">
        <f>$B$60</f>
        <v>TG1</v>
      </c>
      <c r="AV2" s="17" t="str">
        <f>$B$61</f>
        <v>TG1</v>
      </c>
      <c r="AW2" s="17" t="str">
        <f>$B$62</f>
        <v>TG1</v>
      </c>
      <c r="AX2" s="17" t="str">
        <f>$B$63</f>
        <v>TG1</v>
      </c>
      <c r="AY2" s="17" t="str">
        <f>$B$64</f>
        <v>TG1</v>
      </c>
      <c r="AZ2" s="17" t="str">
        <f>$B$65</f>
        <v>TG1</v>
      </c>
      <c r="BA2" s="17" t="str">
        <f>$B$66</f>
        <v>TG0</v>
      </c>
      <c r="BB2" s="17" t="str">
        <f>$B$67</f>
        <v>TG1</v>
      </c>
      <c r="BC2" s="17" t="str">
        <f>$B$69</f>
        <v>TG0</v>
      </c>
      <c r="BD2" s="17" t="str">
        <f>$B$70</f>
        <v>TG0</v>
      </c>
      <c r="BE2" s="17" t="str">
        <f>$B$71</f>
        <v>TG1</v>
      </c>
      <c r="BF2" s="17" t="str">
        <f>$B$72</f>
        <v>TG1</v>
      </c>
      <c r="BG2" s="17" t="str">
        <f>$B$73</f>
        <v>TG1</v>
      </c>
      <c r="BH2" s="17" t="str">
        <f>$B$74</f>
        <v>TG1</v>
      </c>
      <c r="BI2" s="17" t="str">
        <f>$B$75</f>
        <v>TG1</v>
      </c>
      <c r="BJ2" s="17" t="str">
        <f>$B$77</f>
        <v>TG0</v>
      </c>
      <c r="BK2" s="17" t="str">
        <f>$B$78</f>
        <v>TG0</v>
      </c>
      <c r="BL2" s="17" t="str">
        <f>$B$79</f>
        <v>TG0</v>
      </c>
      <c r="BM2" s="17" t="str">
        <f>$B$80</f>
        <v>TG0</v>
      </c>
      <c r="BN2" s="17" t="str">
        <f>$B$81</f>
        <v>TG0</v>
      </c>
      <c r="BO2" s="17" t="str">
        <f>$B$82</f>
        <v>TG0</v>
      </c>
      <c r="BP2" s="17" t="str">
        <f>$B$83</f>
        <v>TG0</v>
      </c>
      <c r="BQ2" s="17" t="str">
        <f>$B$84</f>
        <v>TG0</v>
      </c>
      <c r="BR2" s="17" t="str">
        <f>$B$85</f>
        <v>TG0</v>
      </c>
      <c r="BS2" s="17" t="str">
        <f>$B$86</f>
        <v>TG0</v>
      </c>
      <c r="BT2" s="17" t="str">
        <f>$B$87</f>
        <v>TG0</v>
      </c>
      <c r="BU2" s="17" t="str">
        <f>$B$88</f>
        <v>TG0</v>
      </c>
      <c r="BV2" s="17" t="str">
        <f>$B$89</f>
        <v>-</v>
      </c>
      <c r="BW2" s="17" t="str">
        <f>$B$90</f>
        <v>TG0</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763</v>
      </c>
      <c r="B11" s="9" t="s">
        <v>303</v>
      </c>
      <c r="C11" s="9" t="s">
        <v>304</v>
      </c>
      <c r="AU11" s="1"/>
      <c r="AV11" s="1"/>
    </row>
    <row r="12" spans="1:81" ht="15.75" x14ac:dyDescent="0.25">
      <c r="A12" s="51" t="s">
        <v>247</v>
      </c>
      <c r="B12" s="34" t="s">
        <v>332</v>
      </c>
      <c r="C12" s="51"/>
      <c r="D12" s="10"/>
      <c r="E12" s="10"/>
      <c r="F12" s="10"/>
      <c r="G12" s="10"/>
      <c r="H12" s="10"/>
      <c r="I12" s="10"/>
      <c r="J12" s="10"/>
      <c r="K12" s="10"/>
      <c r="L12" s="10"/>
      <c r="M12" s="10"/>
      <c r="N12" s="10"/>
      <c r="O12" s="10"/>
      <c r="P12" s="10"/>
      <c r="Q12" s="10"/>
      <c r="R12" s="10"/>
      <c r="S12" s="10"/>
      <c r="T12" s="10"/>
      <c r="U12" s="10"/>
      <c r="V12" s="10"/>
      <c r="W12" s="10"/>
      <c r="X12" s="10"/>
      <c r="Y12" s="10"/>
      <c r="BB12" s="10"/>
      <c r="BC12" s="10"/>
    </row>
    <row r="13" spans="1:81" ht="15.75" x14ac:dyDescent="0.25">
      <c r="A13" s="51" t="s">
        <v>248</v>
      </c>
      <c r="B13" s="19">
        <v>183</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81" ht="15.75" x14ac:dyDescent="0.25">
      <c r="A14" s="51" t="s">
        <v>249</v>
      </c>
      <c r="B14" s="28"/>
      <c r="C14" s="71" t="s">
        <v>410</v>
      </c>
      <c r="D14" s="10"/>
      <c r="E14" s="10"/>
      <c r="F14" s="10"/>
      <c r="G14" s="10"/>
      <c r="H14" s="10"/>
      <c r="I14" s="10"/>
      <c r="J14" s="10"/>
      <c r="K14" s="10"/>
      <c r="L14" s="10"/>
      <c r="M14" s="10"/>
      <c r="P14" s="10"/>
    </row>
    <row r="15" spans="1:81" ht="15" x14ac:dyDescent="0.2">
      <c r="A15" s="51" t="s">
        <v>250</v>
      </c>
      <c r="B15" s="17">
        <v>2918</v>
      </c>
      <c r="C15" s="51"/>
      <c r="F15" s="1"/>
      <c r="G15" s="1"/>
    </row>
    <row r="16" spans="1:81" ht="15" x14ac:dyDescent="0.2">
      <c r="A16" s="51" t="s">
        <v>251</v>
      </c>
      <c r="B16" s="17">
        <v>13600</v>
      </c>
      <c r="C16" s="51"/>
      <c r="F16" s="1"/>
      <c r="G16" s="1"/>
    </row>
    <row r="17" spans="1:16" ht="15" x14ac:dyDescent="0.2">
      <c r="A17" s="51" t="s">
        <v>252</v>
      </c>
      <c r="B17" s="63">
        <f>$B$18+$B$19</f>
        <v>9341</v>
      </c>
      <c r="C17" s="51"/>
      <c r="F17" s="1"/>
      <c r="G17" s="1"/>
    </row>
    <row r="18" spans="1:16" ht="15" hidden="1" outlineLevel="2" x14ac:dyDescent="0.2">
      <c r="A18" s="49" t="s">
        <v>253</v>
      </c>
      <c r="B18" s="17">
        <v>9341</v>
      </c>
      <c r="C18" s="52"/>
      <c r="F18" s="1"/>
      <c r="G18" s="1"/>
    </row>
    <row r="19" spans="1:16" ht="15" hidden="1" outlineLevel="2" x14ac:dyDescent="0.2">
      <c r="A19" s="49" t="s">
        <v>254</v>
      </c>
      <c r="B19" s="17">
        <v>0</v>
      </c>
      <c r="C19" s="52"/>
      <c r="F19" s="1"/>
      <c r="G19" s="1"/>
    </row>
    <row r="20" spans="1:16" ht="15" collapsed="1" x14ac:dyDescent="0.2">
      <c r="A20" s="51" t="s">
        <v>255</v>
      </c>
      <c r="B20" s="17">
        <v>2016</v>
      </c>
      <c r="C20" s="51" t="s">
        <v>764</v>
      </c>
      <c r="F20" s="1"/>
      <c r="G20" s="1"/>
    </row>
    <row r="21" spans="1:16" ht="45" x14ac:dyDescent="0.2">
      <c r="A21" s="51" t="s">
        <v>256</v>
      </c>
      <c r="B21" s="17">
        <v>2016</v>
      </c>
      <c r="C21" s="51" t="s">
        <v>765</v>
      </c>
      <c r="F21" s="1"/>
      <c r="G21" s="1"/>
    </row>
    <row r="22" spans="1:16" ht="15" x14ac:dyDescent="0.2">
      <c r="A22" s="51" t="s">
        <v>257</v>
      </c>
      <c r="B22" s="17" t="s">
        <v>30</v>
      </c>
      <c r="C22" s="51"/>
      <c r="F22" s="1"/>
      <c r="G22" s="1"/>
    </row>
    <row r="23" spans="1:16" ht="32.1" customHeight="1" x14ac:dyDescent="0.2">
      <c r="A23" s="51" t="s">
        <v>258</v>
      </c>
      <c r="B23" s="17" t="s">
        <v>16</v>
      </c>
      <c r="C23" s="51" t="str">
        <f>IF(Torridal_B!B23=Evalueringsmatrise_grunnlag!E7,"Vedlikehold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F23" s="1"/>
      <c r="G23" s="1"/>
    </row>
    <row r="24" spans="1:16" ht="15" x14ac:dyDescent="0.2">
      <c r="A24" s="51" t="s">
        <v>259</v>
      </c>
      <c r="B24" s="17" t="s">
        <v>30</v>
      </c>
      <c r="C24" s="51"/>
      <c r="F24" s="1"/>
      <c r="G24" s="1"/>
    </row>
    <row r="25" spans="1:16" ht="27" customHeight="1" x14ac:dyDescent="0.25">
      <c r="A25" s="62" t="s">
        <v>309</v>
      </c>
      <c r="B25" s="38"/>
      <c r="C25" s="39"/>
      <c r="F25" s="1"/>
      <c r="G25" s="1"/>
    </row>
    <row r="26" spans="1:16" ht="30" hidden="1" outlineLevel="2" x14ac:dyDescent="0.25">
      <c r="A26" s="49" t="s">
        <v>310</v>
      </c>
      <c r="B26" s="22">
        <f>B27*0.9</f>
        <v>230.4</v>
      </c>
      <c r="C26" s="52"/>
      <c r="D26" s="10"/>
      <c r="E26" s="10"/>
      <c r="F26" s="10"/>
      <c r="G26" s="10"/>
      <c r="H26" s="10"/>
      <c r="I26" s="10"/>
      <c r="J26" s="10"/>
      <c r="K26" s="10"/>
      <c r="L26" s="10"/>
      <c r="M26" s="10"/>
      <c r="P26" s="10"/>
    </row>
    <row r="27" spans="1:16" ht="30" hidden="1" outlineLevel="2" x14ac:dyDescent="0.25">
      <c r="A27" s="49" t="s">
        <v>311</v>
      </c>
      <c r="B27" s="19">
        <v>256</v>
      </c>
      <c r="C27" s="52"/>
      <c r="D27" s="10"/>
      <c r="E27" s="10"/>
      <c r="F27" s="10"/>
      <c r="G27" s="10"/>
      <c r="H27" s="10"/>
      <c r="I27" s="10"/>
      <c r="J27" s="10"/>
      <c r="K27" s="10"/>
      <c r="L27" s="10"/>
      <c r="M27" s="10"/>
      <c r="P27" s="10"/>
    </row>
    <row r="28" spans="1:16" ht="15" collapsed="1" x14ac:dyDescent="0.25">
      <c r="A28" s="50" t="s">
        <v>290</v>
      </c>
      <c r="B28" s="21">
        <f>B13/B27</f>
        <v>0.71484375</v>
      </c>
      <c r="C28" s="51"/>
      <c r="F28" s="1"/>
      <c r="G28" s="1"/>
    </row>
    <row r="29" spans="1:16" ht="15" x14ac:dyDescent="0.2">
      <c r="A29" s="50" t="s">
        <v>263</v>
      </c>
      <c r="B29" s="67" t="s">
        <v>39</v>
      </c>
      <c r="C29" s="51"/>
      <c r="F29" s="1"/>
      <c r="G29" s="1"/>
    </row>
    <row r="30" spans="1:16" ht="30" hidden="1" outlineLevel="2" x14ac:dyDescent="0.25">
      <c r="A30" s="49" t="s">
        <v>264</v>
      </c>
      <c r="B30" s="22">
        <f>$B$17/$B$13</f>
        <v>51.043715846994537</v>
      </c>
      <c r="C30" s="52"/>
      <c r="D30" s="10"/>
      <c r="E30" s="10"/>
      <c r="F30" s="10"/>
      <c r="G30" s="10"/>
      <c r="H30" s="10"/>
      <c r="I30" s="10"/>
      <c r="J30" s="10"/>
      <c r="K30" s="10"/>
      <c r="L30" s="10"/>
      <c r="M30" s="10"/>
      <c r="P30" s="10"/>
    </row>
    <row r="31" spans="1:16" ht="15" collapsed="1" x14ac:dyDescent="0.2">
      <c r="A31" s="50" t="s">
        <v>291</v>
      </c>
      <c r="B31" s="30" t="s">
        <v>10</v>
      </c>
      <c r="C31" s="51" t="s">
        <v>312</v>
      </c>
      <c r="F31" s="1"/>
      <c r="G31" s="1"/>
    </row>
    <row r="32" spans="1:16"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23</v>
      </c>
      <c r="C35" s="52" t="s">
        <v>766</v>
      </c>
      <c r="F35" s="1"/>
      <c r="G35" s="1"/>
    </row>
    <row r="36" spans="1:7" ht="29.45" hidden="1" customHeight="1" outlineLevel="2" x14ac:dyDescent="0.2">
      <c r="A36" s="49" t="s">
        <v>269</v>
      </c>
      <c r="B36" s="17" t="s">
        <v>20</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23</v>
      </c>
      <c r="C40" s="51"/>
      <c r="F40" s="1"/>
      <c r="G40" s="1"/>
    </row>
    <row r="41" spans="1:7" ht="18.75" collapsed="1" x14ac:dyDescent="0.2">
      <c r="A41" s="50" t="s">
        <v>272</v>
      </c>
      <c r="B41" s="54" t="s">
        <v>20</v>
      </c>
      <c r="C41" s="51"/>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8</v>
      </c>
      <c r="C46" s="52"/>
      <c r="F46" s="1"/>
      <c r="G46" s="1"/>
    </row>
    <row r="47" spans="1:7" ht="15" hidden="1" outlineLevel="2" x14ac:dyDescent="0.2">
      <c r="A47" s="49" t="s">
        <v>115</v>
      </c>
      <c r="B47" s="17" t="s">
        <v>8</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8</v>
      </c>
      <c r="C50" s="52"/>
      <c r="F50" s="1"/>
      <c r="G50" s="1"/>
    </row>
    <row r="51" spans="1:7" ht="15" hidden="1" outlineLevel="2" x14ac:dyDescent="0.2">
      <c r="A51" s="49" t="s">
        <v>127</v>
      </c>
      <c r="B51" s="17" t="s">
        <v>8</v>
      </c>
      <c r="C51" s="52"/>
      <c r="F51" s="1"/>
      <c r="G51" s="1"/>
    </row>
    <row r="52" spans="1:7" ht="15.75" hidden="1" outlineLevel="1" x14ac:dyDescent="0.2">
      <c r="A52" s="50" t="s">
        <v>273</v>
      </c>
      <c r="B52" s="53" t="s">
        <v>8</v>
      </c>
      <c r="C52" s="51"/>
      <c r="F52" s="1"/>
      <c r="G52" s="1"/>
    </row>
    <row r="53" spans="1:7" ht="15" hidden="1" outlineLevel="2" x14ac:dyDescent="0.2">
      <c r="A53" s="49" t="s">
        <v>132</v>
      </c>
      <c r="B53" s="17" t="s">
        <v>8</v>
      </c>
      <c r="C53" s="52"/>
      <c r="F53" s="1"/>
      <c r="G53" s="1"/>
    </row>
    <row r="54" spans="1:7" ht="15" hidden="1" outlineLevel="2" x14ac:dyDescent="0.2">
      <c r="A54" s="49" t="s">
        <v>137</v>
      </c>
      <c r="B54" s="17" t="s">
        <v>8</v>
      </c>
      <c r="C54" s="52"/>
      <c r="F54" s="1"/>
      <c r="G54" s="1"/>
    </row>
    <row r="55" spans="1:7" ht="15" hidden="1" outlineLevel="2" x14ac:dyDescent="0.2">
      <c r="A55" s="49" t="s">
        <v>142</v>
      </c>
      <c r="B55" s="17" t="s">
        <v>8</v>
      </c>
      <c r="C55" s="52"/>
      <c r="F55" s="1"/>
      <c r="G55" s="1"/>
    </row>
    <row r="56" spans="1:7" ht="15" hidden="1" outlineLevel="2" x14ac:dyDescent="0.2">
      <c r="A56" s="49" t="s">
        <v>274</v>
      </c>
      <c r="B56" s="17" t="s">
        <v>8</v>
      </c>
      <c r="C56" s="52"/>
      <c r="F56" s="1"/>
      <c r="G56" s="1"/>
    </row>
    <row r="57" spans="1:7" ht="15.75" hidden="1" outlineLevel="1" x14ac:dyDescent="0.2">
      <c r="A57" s="50" t="s">
        <v>275</v>
      </c>
      <c r="B57" s="53" t="s">
        <v>8</v>
      </c>
      <c r="C57" s="51"/>
      <c r="F57" s="1"/>
      <c r="G57" s="1"/>
    </row>
    <row r="58" spans="1:7" ht="15" hidden="1" outlineLevel="2" x14ac:dyDescent="0.2">
      <c r="A58" s="49" t="s">
        <v>276</v>
      </c>
      <c r="B58" s="17" t="s">
        <v>8</v>
      </c>
      <c r="C58" s="52"/>
      <c r="F58" s="1"/>
      <c r="G58" s="1"/>
    </row>
    <row r="59" spans="1:7" ht="15" hidden="1" outlineLevel="2" x14ac:dyDescent="0.2">
      <c r="A59" s="49" t="s">
        <v>158</v>
      </c>
      <c r="B59" s="17" t="s">
        <v>8</v>
      </c>
      <c r="C59" s="52"/>
      <c r="F59" s="1"/>
      <c r="G59" s="1"/>
    </row>
    <row r="60" spans="1:7" ht="15" hidden="1" outlineLevel="2" x14ac:dyDescent="0.2">
      <c r="A60" s="49" t="s">
        <v>163</v>
      </c>
      <c r="B60" s="17" t="s">
        <v>8</v>
      </c>
      <c r="C60" s="52"/>
      <c r="F60" s="1"/>
      <c r="G60" s="1"/>
    </row>
    <row r="61" spans="1:7" ht="15" hidden="1" outlineLevel="2" x14ac:dyDescent="0.2">
      <c r="A61" s="49" t="s">
        <v>277</v>
      </c>
      <c r="B61" s="17" t="s">
        <v>8</v>
      </c>
      <c r="C61" s="52"/>
      <c r="F61" s="1"/>
      <c r="G61" s="1"/>
    </row>
    <row r="62" spans="1:7" ht="15" hidden="1" outlineLevel="2" x14ac:dyDescent="0.2">
      <c r="A62" s="49" t="s">
        <v>278</v>
      </c>
      <c r="B62" s="17" t="s">
        <v>8</v>
      </c>
      <c r="C62" s="52"/>
      <c r="F62" s="1"/>
      <c r="G62" s="1"/>
    </row>
    <row r="63" spans="1:7" ht="15" hidden="1" outlineLevel="2" x14ac:dyDescent="0.2">
      <c r="A63" s="49" t="s">
        <v>172</v>
      </c>
      <c r="B63" s="17" t="s">
        <v>8</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5</v>
      </c>
      <c r="C66" s="51"/>
      <c r="F66" s="1"/>
      <c r="G66" s="1"/>
    </row>
    <row r="67" spans="1:7" ht="18.75" collapsed="1" x14ac:dyDescent="0.2">
      <c r="A67" s="50" t="s">
        <v>293</v>
      </c>
      <c r="B67" s="54" t="s">
        <v>8</v>
      </c>
      <c r="C67" s="51"/>
      <c r="F67" s="1"/>
      <c r="G67" s="1"/>
    </row>
    <row r="68" spans="1:7" ht="27" customHeight="1" x14ac:dyDescent="0.25">
      <c r="A68" s="62" t="s">
        <v>189</v>
      </c>
      <c r="B68" s="38"/>
      <c r="C68" s="39"/>
      <c r="F68" s="1"/>
      <c r="G68" s="1"/>
    </row>
    <row r="69" spans="1:7" ht="15.75" x14ac:dyDescent="0.2">
      <c r="A69" s="50" t="s">
        <v>280</v>
      </c>
      <c r="B69" s="53" t="s">
        <v>5</v>
      </c>
      <c r="C69" s="51"/>
      <c r="F69" s="1"/>
      <c r="G69" s="1"/>
    </row>
    <row r="70" spans="1:7" ht="15" hidden="1" outlineLevel="2" x14ac:dyDescent="0.2">
      <c r="A70" s="49" t="s">
        <v>281</v>
      </c>
      <c r="B70" s="17" t="s">
        <v>5</v>
      </c>
      <c r="C70" s="52"/>
      <c r="F70" s="1"/>
      <c r="G70" s="1"/>
    </row>
    <row r="71" spans="1:7" ht="15" hidden="1" outlineLevel="2" x14ac:dyDescent="0.2">
      <c r="A71" s="49" t="s">
        <v>200</v>
      </c>
      <c r="B71" s="17" t="s">
        <v>8</v>
      </c>
      <c r="C71" s="52"/>
      <c r="F71" s="1"/>
      <c r="G71" s="1"/>
    </row>
    <row r="72" spans="1:7" ht="15.75" collapsed="1" x14ac:dyDescent="0.2">
      <c r="A72" s="50" t="s">
        <v>205</v>
      </c>
      <c r="B72" s="53" t="s">
        <v>8</v>
      </c>
      <c r="C72" s="51"/>
      <c r="F72" s="1"/>
      <c r="G72" s="1"/>
    </row>
    <row r="73" spans="1:7" ht="15" hidden="1" outlineLevel="2" x14ac:dyDescent="0.2">
      <c r="A73" s="49" t="s">
        <v>206</v>
      </c>
      <c r="B73" s="17" t="s">
        <v>8</v>
      </c>
      <c r="C73" s="52"/>
      <c r="F73" s="1"/>
      <c r="G73" s="1"/>
    </row>
    <row r="74" spans="1:7" ht="30" hidden="1" outlineLevel="2" x14ac:dyDescent="0.2">
      <c r="A74" s="49" t="s">
        <v>211</v>
      </c>
      <c r="B74" s="17" t="s">
        <v>8</v>
      </c>
      <c r="C74" s="52"/>
      <c r="F74" s="1"/>
      <c r="G74" s="1"/>
    </row>
    <row r="75" spans="1:7" ht="15" hidden="1" outlineLevel="2" x14ac:dyDescent="0.2">
      <c r="A75" s="49" t="s">
        <v>282</v>
      </c>
      <c r="B75" s="17" t="s">
        <v>8</v>
      </c>
      <c r="C75" s="52"/>
      <c r="F75" s="1"/>
      <c r="G75" s="1"/>
    </row>
    <row r="76" spans="1:7" ht="27" customHeight="1" collapsed="1" x14ac:dyDescent="0.25">
      <c r="A76" s="62" t="s">
        <v>319</v>
      </c>
      <c r="B76" s="38"/>
      <c r="C76" s="39"/>
      <c r="F76" s="1"/>
      <c r="G76" s="1"/>
    </row>
    <row r="77" spans="1:7" ht="18.75" customHeight="1" x14ac:dyDescent="0.2">
      <c r="A77" s="50" t="s">
        <v>283</v>
      </c>
      <c r="B77" s="53" t="s">
        <v>5</v>
      </c>
      <c r="C77" s="51"/>
      <c r="F77" s="1"/>
      <c r="G77" s="1"/>
    </row>
    <row r="78" spans="1:7" ht="15" hidden="1" outlineLevel="2" x14ac:dyDescent="0.2">
      <c r="A78" s="49" t="s">
        <v>223</v>
      </c>
      <c r="B78" s="17" t="s">
        <v>5</v>
      </c>
      <c r="C78" s="52"/>
      <c r="F78" s="1"/>
      <c r="G78" s="1"/>
    </row>
    <row r="79" spans="1:7" ht="15" hidden="1" outlineLevel="2" x14ac:dyDescent="0.2">
      <c r="A79" s="49" t="s">
        <v>284</v>
      </c>
      <c r="B79" s="17" t="s">
        <v>5</v>
      </c>
      <c r="C79" s="52"/>
      <c r="F79" s="1"/>
      <c r="G79" s="1"/>
    </row>
    <row r="80" spans="1:7" ht="30" hidden="1" outlineLevel="2" x14ac:dyDescent="0.2">
      <c r="A80" s="49" t="s">
        <v>285</v>
      </c>
      <c r="B80" s="17" t="s">
        <v>5</v>
      </c>
      <c r="C80" s="52"/>
      <c r="F80" s="1"/>
      <c r="G80" s="1"/>
    </row>
    <row r="81" spans="1:7" ht="15" hidden="1" outlineLevel="2" x14ac:dyDescent="0.2">
      <c r="A81" s="49" t="s">
        <v>230</v>
      </c>
      <c r="B81" s="17" t="s">
        <v>5</v>
      </c>
      <c r="C81" s="52"/>
      <c r="F81" s="1"/>
      <c r="G81" s="1"/>
    </row>
    <row r="82" spans="1:7" ht="15" hidden="1" outlineLevel="2" x14ac:dyDescent="0.2">
      <c r="A82" s="49" t="s">
        <v>231</v>
      </c>
      <c r="B82" s="17" t="s">
        <v>5</v>
      </c>
      <c r="C82" s="52"/>
      <c r="F82" s="1"/>
      <c r="G82" s="1"/>
    </row>
    <row r="83" spans="1:7" ht="15" hidden="1" outlineLevel="2" x14ac:dyDescent="0.2">
      <c r="A83" s="49" t="s">
        <v>232</v>
      </c>
      <c r="B83" s="17" t="s">
        <v>5</v>
      </c>
      <c r="C83" s="52"/>
      <c r="F83" s="1"/>
      <c r="G83" s="1"/>
    </row>
    <row r="84" spans="1:7" ht="15" hidden="1" outlineLevel="2" x14ac:dyDescent="0.2">
      <c r="A84" s="49" t="s">
        <v>233</v>
      </c>
      <c r="B84" s="17" t="s">
        <v>5</v>
      </c>
      <c r="C84" s="52"/>
      <c r="F84" s="1"/>
      <c r="G84" s="1"/>
    </row>
    <row r="85" spans="1:7" ht="15.75" collapsed="1" x14ac:dyDescent="0.2">
      <c r="A85" s="50" t="s">
        <v>235</v>
      </c>
      <c r="B85" s="53" t="s">
        <v>5</v>
      </c>
      <c r="C85" s="51"/>
      <c r="F85" s="1"/>
      <c r="G85" s="1"/>
    </row>
    <row r="86" spans="1:7" ht="15" hidden="1" outlineLevel="2" x14ac:dyDescent="0.2">
      <c r="A86" s="49" t="s">
        <v>240</v>
      </c>
      <c r="B86" s="17" t="s">
        <v>5</v>
      </c>
      <c r="C86" s="52"/>
      <c r="F86" s="1"/>
      <c r="G86" s="1"/>
    </row>
    <row r="87" spans="1:7" ht="30" hidden="1" outlineLevel="2" x14ac:dyDescent="0.2">
      <c r="A87" s="49" t="s">
        <v>241</v>
      </c>
      <c r="B87" s="17" t="s">
        <v>5</v>
      </c>
      <c r="C87" s="52"/>
      <c r="F87" s="1"/>
      <c r="G87" s="1"/>
    </row>
    <row r="88" spans="1:7" ht="15" hidden="1" outlineLevel="2" x14ac:dyDescent="0.2">
      <c r="A88" s="49" t="s">
        <v>242</v>
      </c>
      <c r="B88" s="17" t="s">
        <v>5</v>
      </c>
      <c r="C88" s="52"/>
      <c r="F88" s="1"/>
      <c r="G88" s="1"/>
    </row>
    <row r="89" spans="1:7" ht="15" hidden="1" outlineLevel="2" x14ac:dyDescent="0.2">
      <c r="A89" s="49" t="s">
        <v>243</v>
      </c>
      <c r="B89" s="17" t="s">
        <v>2</v>
      </c>
      <c r="C89" s="52" t="s">
        <v>767</v>
      </c>
      <c r="F89" s="1"/>
      <c r="G89" s="1"/>
    </row>
    <row r="90" spans="1:7" ht="15" hidden="1" outlineLevel="2" x14ac:dyDescent="0.2">
      <c r="A90" s="49" t="s">
        <v>244</v>
      </c>
      <c r="B90" s="17" t="s">
        <v>5</v>
      </c>
      <c r="C90" s="52"/>
      <c r="F90" s="1"/>
      <c r="G90" s="1"/>
    </row>
    <row r="91" spans="1:7" ht="12.75" customHeight="1" collapsed="1" x14ac:dyDescent="0.2">
      <c r="F91" s="1"/>
      <c r="G91" s="1"/>
    </row>
    <row r="92" spans="1:7" ht="12.75" customHeight="1" x14ac:dyDescent="0.2">
      <c r="F92" s="1"/>
      <c r="G92" s="1"/>
    </row>
  </sheetData>
  <sheetProtection formatColumns="0" formatRows="0" insertHyperlinks="0" selectLockedCells="1"/>
  <dataConsolidate/>
  <conditionalFormatting sqref="B21:B24 B43:B67 B69:B75 B77:B90">
    <cfRule type="containsText" dxfId="545" priority="73" operator="containsText" text="TG0">
      <formula>NOT(ISERROR(SEARCH("TG0",B21)))</formula>
    </cfRule>
    <cfRule type="containsText" dxfId="544" priority="72" operator="containsText" text="TG1">
      <formula>NOT(ISERROR(SEARCH("TG1",B21)))</formula>
    </cfRule>
    <cfRule type="containsText" dxfId="543" priority="71" operator="containsText" text="TG2">
      <formula>NOT(ISERROR(SEARCH("TG2",B21)))</formula>
    </cfRule>
    <cfRule type="containsText" dxfId="542" priority="70" operator="containsText" text="TG3">
      <formula>NOT(ISERROR(SEARCH("TG3",B21)))</formula>
    </cfRule>
  </conditionalFormatting>
  <conditionalFormatting sqref="B22 B24">
    <cfRule type="containsText" dxfId="541" priority="69" operator="containsText" text="Ja">
      <formula>NOT(ISERROR(SEARCH("Ja",B22)))</formula>
    </cfRule>
  </conditionalFormatting>
  <conditionalFormatting sqref="B22">
    <cfRule type="containsText" dxfId="540" priority="68" operator="containsText" text="ja">
      <formula>NOT(ISERROR(SEARCH("ja",B22)))</formula>
    </cfRule>
  </conditionalFormatting>
  <conditionalFormatting sqref="B28">
    <cfRule type="cellIs" dxfId="539" priority="78" operator="lessThan">
      <formula>0.79</formula>
    </cfRule>
    <cfRule type="cellIs" dxfId="538" priority="79" operator="greaterThan">
      <formula>0.9</formula>
    </cfRule>
    <cfRule type="cellIs" dxfId="537" priority="80" operator="greaterThan">
      <formula>0.79</formula>
    </cfRule>
  </conditionalFormatting>
  <conditionalFormatting sqref="B29">
    <cfRule type="containsText" dxfId="536" priority="20" operator="containsText" text="For lite">
      <formula>NOT(ISERROR(SEARCH("For lite",B29)))</formula>
    </cfRule>
    <cfRule type="containsText" dxfId="535" priority="21" operator="containsText" text="Mangelfull">
      <formula>NOT(ISERROR(SEARCH("Mangelfull",B29)))</formula>
    </cfRule>
    <cfRule type="containsText" dxfId="534" priority="22" operator="containsText" text="Tilstrekkelig">
      <formula>NOT(ISERROR(SEARCH("Tilstrekkelig",B29)))</formula>
    </cfRule>
    <cfRule type="containsText" dxfId="533" priority="23" operator="containsText" text="God">
      <formula>NOT(ISERROR(SEARCH("God",B29)))</formula>
    </cfRule>
  </conditionalFormatting>
  <conditionalFormatting sqref="B33:B41 B77:B90">
    <cfRule type="containsText" dxfId="532" priority="77" operator="containsText" text="EG0">
      <formula>NOT(ISERROR(SEARCH("EG0",B33)))</formula>
    </cfRule>
    <cfRule type="containsText" dxfId="531" priority="76" operator="containsText" text="EG1">
      <formula>NOT(ISERROR(SEARCH("EG1",B33)))</formula>
    </cfRule>
    <cfRule type="containsText" dxfId="530" priority="75" operator="containsText" text="EG2">
      <formula>NOT(ISERROR(SEARCH("EG2",B33)))</formula>
    </cfRule>
  </conditionalFormatting>
  <conditionalFormatting sqref="B77:B90 B33:B41">
    <cfRule type="containsText" dxfId="529" priority="74" operator="containsText" text="EG3">
      <formula>NOT(ISERROR(SEARCH("EG3",B33)))</formula>
    </cfRule>
  </conditionalFormatting>
  <conditionalFormatting sqref="L2">
    <cfRule type="containsText" dxfId="528" priority="63" operator="containsText" text="TG0">
      <formula>NOT(ISERROR(SEARCH("TG0",L2)))</formula>
    </cfRule>
    <cfRule type="containsText" dxfId="527" priority="62" operator="containsText" text="TG0">
      <formula>NOT(ISERROR(SEARCH("TG0",L2)))</formula>
    </cfRule>
    <cfRule type="containsText" dxfId="526" priority="61" operator="containsText" text="TG1">
      <formula>NOT(ISERROR(SEARCH("TG1",L2)))</formula>
    </cfRule>
    <cfRule type="containsText" dxfId="525" priority="59" operator="containsText" text="TG3">
      <formula>NOT(ISERROR(SEARCH("TG3",L2)))</formula>
    </cfRule>
    <cfRule type="containsText" dxfId="524" priority="60" operator="containsText" text="TG2">
      <formula>NOT(ISERROR(SEARCH("TG2",L2)))</formula>
    </cfRule>
    <cfRule type="containsText" dxfId="523" priority="58" operator="containsText" text="Ja">
      <formula>NOT(ISERROR(SEARCH("Ja",L2)))</formula>
    </cfRule>
    <cfRule type="containsText" dxfId="522" priority="57" operator="containsText" text="ja">
      <formula>NOT(ISERROR(SEARCH("ja",L2)))</formula>
    </cfRule>
  </conditionalFormatting>
  <conditionalFormatting sqref="M2 O2:P2">
    <cfRule type="containsText" dxfId="521" priority="81" operator="containsText" text="EG3">
      <formula>NOT(ISERROR(SEARCH("EG3",M2)))</formula>
    </cfRule>
    <cfRule type="containsText" dxfId="520" priority="82" operator="containsText" text="EG2">
      <formula>NOT(ISERROR(SEARCH("EG2",M2)))</formula>
    </cfRule>
    <cfRule type="containsText" dxfId="519" priority="83" operator="containsText" text="EG1">
      <formula>NOT(ISERROR(SEARCH("EG1",M2)))</formula>
    </cfRule>
    <cfRule type="containsText" dxfId="518" priority="84" operator="containsText" text="EG0">
      <formula>NOT(ISERROR(SEARCH("EG0",M2)))</formula>
    </cfRule>
  </conditionalFormatting>
  <conditionalFormatting sqref="N2">
    <cfRule type="containsText" dxfId="517" priority="51" operator="containsText" text="Ja">
      <formula>NOT(ISERROR(SEARCH("Ja",N2)))</formula>
    </cfRule>
    <cfRule type="containsText" dxfId="516" priority="52" operator="containsText" text="TG3">
      <formula>NOT(ISERROR(SEARCH("TG3",N2)))</formula>
    </cfRule>
    <cfRule type="containsText" dxfId="515" priority="53" operator="containsText" text="TG2">
      <formula>NOT(ISERROR(SEARCH("TG2",N2)))</formula>
    </cfRule>
    <cfRule type="containsText" dxfId="514" priority="54" operator="containsText" text="TG1">
      <formula>NOT(ISERROR(SEARCH("TG1",N2)))</formula>
    </cfRule>
    <cfRule type="containsText" dxfId="513" priority="55" operator="containsText" text="TG0">
      <formula>NOT(ISERROR(SEARCH("TG0",N2)))</formula>
    </cfRule>
    <cfRule type="containsText" dxfId="512" priority="56" operator="containsText" text="TG0">
      <formula>NOT(ISERROR(SEARCH("TG0",N2)))</formula>
    </cfRule>
  </conditionalFormatting>
  <conditionalFormatting sqref="Q2">
    <cfRule type="cellIs" dxfId="511" priority="45" operator="greaterThan">
      <formula>0.79</formula>
    </cfRule>
    <cfRule type="cellIs" dxfId="510" priority="44" operator="greaterThan">
      <formula>0.9</formula>
    </cfRule>
    <cfRule type="cellIs" dxfId="509" priority="43" operator="lessThan">
      <formula>0.79</formula>
    </cfRule>
  </conditionalFormatting>
  <conditionalFormatting sqref="R2">
    <cfRule type="containsText" dxfId="508" priority="39" operator="containsText" text="For lite">
      <formula>NOT(ISERROR(SEARCH("For lite",R2)))</formula>
    </cfRule>
    <cfRule type="containsText" dxfId="507" priority="42" operator="containsText" text="God">
      <formula>NOT(ISERROR(SEARCH("God",R2)))</formula>
    </cfRule>
    <cfRule type="containsText" dxfId="506" priority="41" operator="containsText" text="Tilstrekkelig">
      <formula>NOT(ISERROR(SEARCH("Tilstrekkelig",R2)))</formula>
    </cfRule>
    <cfRule type="containsText" dxfId="505" priority="40" operator="containsText" text="Mangelfull">
      <formula>NOT(ISERROR(SEARCH("Mangelfull",R2)))</formula>
    </cfRule>
  </conditionalFormatting>
  <conditionalFormatting sqref="U2:AC2">
    <cfRule type="containsText" dxfId="504" priority="37" operator="containsText" text="EG0">
      <formula>NOT(ISERROR(SEARCH("EG0",U2)))</formula>
    </cfRule>
    <cfRule type="containsText" dxfId="503" priority="36" operator="containsText" text="EG1">
      <formula>NOT(ISERROR(SEARCH("EG1",U2)))</formula>
    </cfRule>
    <cfRule type="containsText" dxfId="502" priority="34" operator="containsText" text="EG3">
      <formula>NOT(ISERROR(SEARCH("EG3",U2)))</formula>
    </cfRule>
    <cfRule type="containsText" dxfId="501" priority="35" operator="containsText" text="EG2">
      <formula>NOT(ISERROR(SEARCH("EG2",U2)))</formula>
    </cfRule>
  </conditionalFormatting>
  <conditionalFormatting sqref="AD2:CB2">
    <cfRule type="containsText" dxfId="500" priority="10" operator="containsText" text="TG0">
      <formula>NOT(ISERROR(SEARCH("TG0",AD2)))</formula>
    </cfRule>
    <cfRule type="containsText" dxfId="499" priority="9" operator="containsText" text="TG1">
      <formula>NOT(ISERROR(SEARCH("TG1",AD2)))</formula>
    </cfRule>
    <cfRule type="containsText" dxfId="498" priority="8" operator="containsText" text="TG2">
      <formula>NOT(ISERROR(SEARCH("TG2",AD2)))</formula>
    </cfRule>
    <cfRule type="containsText" dxfId="497" priority="7" operator="containsText" text="TG3">
      <formula>NOT(ISERROR(SEARCH("TG3",AD2)))</formula>
    </cfRule>
  </conditionalFormatting>
  <conditionalFormatting sqref="BX2:CB2">
    <cfRule type="containsText" dxfId="496" priority="5" operator="containsText" text="ja">
      <formula>NOT(ISERROR(SEARCH("ja",BX2)))</formula>
    </cfRule>
    <cfRule type="containsText" dxfId="495" priority="6" operator="containsText" text="Ja">
      <formula>NOT(ISERROR(SEARCH("Ja",BX2)))</formula>
    </cfRule>
  </conditionalFormatting>
  <hyperlinks>
    <hyperlink ref="C14" r:id="rId1" xr:uid="{B036FFDE-69ED-4016-9ED3-A883D1977F9D}"/>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4C35C32F-4E0D-4AE6-BF18-262097BD405A}">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000762F5-AFC1-48EB-8A6F-D82A09E5C90B}">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F75414F-659A-498C-BEA1-92743ADC8DA2}">
          <x14:formula1>
            <xm:f>Evalueringsmatrise_grunnlag!$A$2:$A$6</xm:f>
          </x14:formula1>
          <xm:sqref>B43:B67 B69:B75 B77:B90</xm:sqref>
        </x14:dataValidation>
        <x14:dataValidation type="list" allowBlank="1" showInputMessage="1" showErrorMessage="1" xr:uid="{0EC5CADE-B820-41F4-87E7-F1868D28959E}">
          <x14:formula1>
            <xm:f>Evalueringsmatrise_grunnlag!$A$27:$A$28</xm:f>
          </x14:formula1>
          <xm:sqref>B24 B68 B76</xm:sqref>
        </x14:dataValidation>
        <x14:dataValidation type="list" allowBlank="1" showInputMessage="1" showErrorMessage="1" xr:uid="{2550C023-48C2-4AB7-92E6-BADA08A580FD}">
          <x14:formula1>
            <xm:f>Evalueringsmatrise_grunnlag!$A$9:$A$13</xm:f>
          </x14:formula1>
          <xm:sqref>B33:B41 B77:B90</xm:sqref>
        </x14:dataValidation>
        <x14:dataValidation type="list" allowBlank="1" showInputMessage="1" showErrorMessage="1" xr:uid="{665F8F7E-C264-4706-89D6-4CE0EA7DEDE3}">
          <x14:formula1>
            <xm:f>Evalueringsmatrise_grunnlag!$A$21:$A$24</xm:f>
          </x14:formula1>
          <xm:sqref>B29</xm:sqref>
        </x14:dataValidation>
        <x14:dataValidation type="list" allowBlank="1" showInputMessage="1" showErrorMessage="1" xr:uid="{D8A92307-62DC-44B8-9C72-C536734200BF}">
          <x14:formula1>
            <xm:f>Evalueringsmatrise_grunnlag!$E$7:$E$10</xm:f>
          </x14:formula1>
          <xm:sqref>B23</xm:sqref>
        </x14:dataValidation>
        <x14:dataValidation type="list" allowBlank="1" showInputMessage="1" showErrorMessage="1" xr:uid="{24E71DEC-D2A1-45A2-8284-9F7521AB9CAF}">
          <x14:formula1>
            <xm:f>Evalueringsmatrise_grunnlag!$E$2:$E$4</xm:f>
          </x14:formula1>
          <xm:sqref>B31</xm:sqref>
        </x14:dataValidation>
        <x14:dataValidation type="list" allowBlank="1" showInputMessage="1" showErrorMessage="1" xr:uid="{4C90E403-9AF9-499B-BBA3-3F7E8F8DF351}">
          <x14:formula1>
            <xm:f>Evalueringsmatrise_grunnlag!$E$13:$E$17</xm:f>
          </x14:formula1>
          <xm:sqref>B22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A707C-6E53-407D-823A-33C0BAD03CF4}">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Torridal skole (U)</v>
      </c>
      <c r="B2" s="65" t="str">
        <f>$B$12</f>
        <v>8.-10. trinn</v>
      </c>
      <c r="C2" s="22">
        <f>$B$13</f>
        <v>192</v>
      </c>
      <c r="D2" s="22">
        <f>$B$14</f>
        <v>0</v>
      </c>
      <c r="E2" s="22">
        <f>$B$15</f>
        <v>3200</v>
      </c>
      <c r="F2" s="66">
        <f>$B$16</f>
        <v>15382</v>
      </c>
      <c r="G2" s="66">
        <f>$B$17</f>
        <v>10994</v>
      </c>
      <c r="H2" s="66">
        <f>$B$18</f>
        <v>8964</v>
      </c>
      <c r="I2" s="66">
        <f>$B$19</f>
        <v>2030</v>
      </c>
      <c r="J2" s="66">
        <f>$B$20</f>
        <v>2009</v>
      </c>
      <c r="K2" s="22" t="str">
        <f>$B$21</f>
        <v>-</v>
      </c>
      <c r="L2" s="32" t="str">
        <f>$B$22</f>
        <v>Nei</v>
      </c>
      <c r="M2" s="32" t="str">
        <f>$B$23</f>
        <v>A</v>
      </c>
      <c r="N2" s="32" t="str">
        <f>$B$24</f>
        <v>Nei</v>
      </c>
      <c r="O2" s="33">
        <f>$B$26</f>
        <v>195.3</v>
      </c>
      <c r="P2" s="32">
        <f>$B$27</f>
        <v>217</v>
      </c>
      <c r="Q2" s="21">
        <f>$B$28</f>
        <v>0.88479262672811065</v>
      </c>
      <c r="R2" s="61" t="str">
        <f>$B$29</f>
        <v>God</v>
      </c>
      <c r="S2" s="22">
        <f>$B$30</f>
        <v>57.260416666666664</v>
      </c>
      <c r="T2" s="32" t="str">
        <f>$B$31</f>
        <v>↓</v>
      </c>
      <c r="U2" s="17" t="str">
        <f>$B$33</f>
        <v>EG0</v>
      </c>
      <c r="V2" s="17" t="str">
        <f>$B$34</f>
        <v>EG0</v>
      </c>
      <c r="W2" s="17" t="str">
        <f>$B$35</f>
        <v>EG0</v>
      </c>
      <c r="X2" s="17" t="str">
        <f>$B$36</f>
        <v>EG0</v>
      </c>
      <c r="Y2" s="17" t="str">
        <f>$B$37</f>
        <v>EG3</v>
      </c>
      <c r="Z2" s="17" t="str">
        <f>$B$38</f>
        <v>EG0</v>
      </c>
      <c r="AA2" s="17" t="str">
        <f>$B$39</f>
        <v>EG3</v>
      </c>
      <c r="AB2" s="17" t="str">
        <f>$B$40</f>
        <v>EG2</v>
      </c>
      <c r="AC2" s="17" t="str">
        <f>$B$41</f>
        <v>EG2</v>
      </c>
      <c r="AD2" s="17" t="str">
        <f>$B$43</f>
        <v>TG1</v>
      </c>
      <c r="AE2" s="17" t="str">
        <f>$B$44</f>
        <v>TG1</v>
      </c>
      <c r="AF2" s="17" t="str">
        <f>$B$45</f>
        <v>TG1</v>
      </c>
      <c r="AG2" s="17" t="str">
        <f>$B$46</f>
        <v>TG1</v>
      </c>
      <c r="AH2" s="17" t="str">
        <f>$B$47</f>
        <v>TG2</v>
      </c>
      <c r="AI2" s="17" t="str">
        <f>$B$48</f>
        <v>TG1</v>
      </c>
      <c r="AJ2" s="17" t="str">
        <f>$B$49</f>
        <v>TG1</v>
      </c>
      <c r="AK2" s="17" t="str">
        <f>$B$50</f>
        <v>TG1</v>
      </c>
      <c r="AL2" s="17" t="str">
        <f>$B$51</f>
        <v>TG2</v>
      </c>
      <c r="AM2" s="17" t="str">
        <f>$B$52</f>
        <v>TG1</v>
      </c>
      <c r="AN2" s="17" t="str">
        <f>$B$53</f>
        <v>TG1</v>
      </c>
      <c r="AO2" s="17" t="str">
        <f>$B$54</f>
        <v>TG2</v>
      </c>
      <c r="AP2" s="17" t="str">
        <f>$B$55</f>
        <v>TG1</v>
      </c>
      <c r="AQ2" s="17" t="str">
        <f>$B$56</f>
        <v>TG1</v>
      </c>
      <c r="AR2" s="17" t="str">
        <f>$B$57</f>
        <v>TG1</v>
      </c>
      <c r="AS2" s="17" t="str">
        <f>$B$58</f>
        <v>TG1</v>
      </c>
      <c r="AT2" s="17" t="str">
        <f>$B$59</f>
        <v>TG1</v>
      </c>
      <c r="AU2" s="17" t="str">
        <f>$B$60</f>
        <v>TG0</v>
      </c>
      <c r="AV2" s="17" t="str">
        <f>$B$61</f>
        <v>TG1</v>
      </c>
      <c r="AW2" s="17" t="str">
        <f>$B$62</f>
        <v>TG2</v>
      </c>
      <c r="AX2" s="17" t="str">
        <f>$B$63</f>
        <v>-</v>
      </c>
      <c r="AY2" s="17" t="str">
        <f>$B$64</f>
        <v>TG3</v>
      </c>
      <c r="AZ2" s="17" t="str">
        <f>$B$65</f>
        <v>TG3</v>
      </c>
      <c r="BA2" s="17" t="str">
        <f>$B$66</f>
        <v>TG1</v>
      </c>
      <c r="BB2" s="17" t="str">
        <f>$B$67</f>
        <v>TG1</v>
      </c>
      <c r="BC2" s="17" t="str">
        <f>$B$69</f>
        <v>TG2</v>
      </c>
      <c r="BD2" s="17" t="str">
        <f>$B$70</f>
        <v>TG2</v>
      </c>
      <c r="BE2" s="17" t="str">
        <f>$B$71</f>
        <v>TG2</v>
      </c>
      <c r="BF2" s="17" t="str">
        <f>$B$72</f>
        <v>TG1</v>
      </c>
      <c r="BG2" s="17" t="str">
        <f>$B$73</f>
        <v>TG0</v>
      </c>
      <c r="BH2" s="17" t="str">
        <f>$B$74</f>
        <v>TG1</v>
      </c>
      <c r="BI2" s="17" t="str">
        <f>$B$75</f>
        <v>TG1</v>
      </c>
      <c r="BJ2" s="17" t="str">
        <f>$B$77</f>
        <v>TG1</v>
      </c>
      <c r="BK2" s="17" t="str">
        <f>$B$78</f>
        <v>TG1</v>
      </c>
      <c r="BL2" s="17" t="str">
        <f>$B$79</f>
        <v>TG1</v>
      </c>
      <c r="BM2" s="17" t="str">
        <f>$B$80</f>
        <v>TG1</v>
      </c>
      <c r="BN2" s="17" t="str">
        <f>$B$81</f>
        <v>TG1</v>
      </c>
      <c r="BO2" s="17" t="str">
        <f>$B$82</f>
        <v>TG0</v>
      </c>
      <c r="BP2" s="17" t="str">
        <f>$B$83</f>
        <v>TG2</v>
      </c>
      <c r="BQ2" s="17" t="str">
        <f>$B$84</f>
        <v>TG1</v>
      </c>
      <c r="BR2" s="17" t="str">
        <f>$B$85</f>
        <v>TG2</v>
      </c>
      <c r="BS2" s="17" t="str">
        <f>$B$86</f>
        <v>TG1</v>
      </c>
      <c r="BT2" s="17" t="str">
        <f>$B$87</f>
        <v>TG2</v>
      </c>
      <c r="BU2" s="17" t="str">
        <f>$B$88</f>
        <v>TG2</v>
      </c>
      <c r="BV2" s="17" t="str">
        <f>$B$89</f>
        <v>-</v>
      </c>
      <c r="BW2" s="17" t="str">
        <f>$B$90</f>
        <v>TG2</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768</v>
      </c>
      <c r="B11" s="9" t="s">
        <v>303</v>
      </c>
      <c r="C11" s="9" t="s">
        <v>304</v>
      </c>
      <c r="AU11" s="1"/>
      <c r="AV11" s="1"/>
    </row>
    <row r="12" spans="1:81" ht="15.75" x14ac:dyDescent="0.25">
      <c r="A12" s="51" t="s">
        <v>247</v>
      </c>
      <c r="B12" s="34" t="s">
        <v>354</v>
      </c>
      <c r="C12" s="51"/>
      <c r="D12" s="10"/>
      <c r="E12" s="10"/>
      <c r="F12" s="10"/>
      <c r="G12" s="10"/>
      <c r="H12" s="10"/>
      <c r="I12" s="10"/>
      <c r="J12" s="10"/>
      <c r="K12" s="10"/>
      <c r="L12" s="10"/>
      <c r="M12" s="10"/>
      <c r="N12" s="10"/>
      <c r="O12" s="10"/>
      <c r="P12" s="10"/>
      <c r="Q12" s="10"/>
      <c r="R12" s="10"/>
      <c r="S12" s="10"/>
      <c r="T12" s="10"/>
      <c r="U12" s="10"/>
      <c r="V12" s="10"/>
      <c r="W12" s="10"/>
      <c r="X12" s="10"/>
      <c r="Y12" s="10"/>
      <c r="BB12" s="10"/>
      <c r="BC12" s="10"/>
    </row>
    <row r="13" spans="1:81" ht="15.75" x14ac:dyDescent="0.25">
      <c r="A13" s="51" t="s">
        <v>248</v>
      </c>
      <c r="B13" s="19">
        <v>192</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81" ht="15.75" x14ac:dyDescent="0.25">
      <c r="A14" s="51" t="s">
        <v>249</v>
      </c>
      <c r="B14" s="28"/>
      <c r="C14" s="71" t="s">
        <v>410</v>
      </c>
      <c r="D14" s="10"/>
      <c r="E14" s="10"/>
      <c r="F14" s="10"/>
      <c r="G14" s="10"/>
      <c r="H14" s="10"/>
      <c r="I14" s="10"/>
      <c r="J14" s="10"/>
      <c r="K14" s="10"/>
      <c r="L14" s="10"/>
      <c r="M14" s="10"/>
      <c r="P14" s="10"/>
    </row>
    <row r="15" spans="1:81" ht="15" x14ac:dyDescent="0.2">
      <c r="A15" s="51" t="s">
        <v>250</v>
      </c>
      <c r="B15" s="17">
        <v>3200</v>
      </c>
      <c r="C15" s="51"/>
      <c r="F15" s="1"/>
      <c r="G15" s="1"/>
    </row>
    <row r="16" spans="1:81" ht="15" x14ac:dyDescent="0.2">
      <c r="A16" s="51" t="s">
        <v>251</v>
      </c>
      <c r="B16" s="17">
        <v>15382</v>
      </c>
      <c r="C16" s="51"/>
      <c r="F16" s="1"/>
      <c r="G16" s="1"/>
    </row>
    <row r="17" spans="1:16" ht="15" x14ac:dyDescent="0.2">
      <c r="A17" s="51" t="s">
        <v>252</v>
      </c>
      <c r="B17" s="63">
        <f>$B$18+$B$19</f>
        <v>10994</v>
      </c>
      <c r="C17" s="51"/>
      <c r="F17" s="1"/>
      <c r="G17" s="1"/>
    </row>
    <row r="18" spans="1:16" ht="15" hidden="1" outlineLevel="2" x14ac:dyDescent="0.2">
      <c r="A18" s="49" t="s">
        <v>253</v>
      </c>
      <c r="B18" s="17">
        <v>8964</v>
      </c>
      <c r="C18" s="52"/>
      <c r="F18" s="1"/>
      <c r="G18" s="1"/>
    </row>
    <row r="19" spans="1:16" ht="15" hidden="1" outlineLevel="2" x14ac:dyDescent="0.2">
      <c r="A19" s="49" t="s">
        <v>254</v>
      </c>
      <c r="B19" s="17">
        <v>2030</v>
      </c>
      <c r="C19" s="52" t="s">
        <v>769</v>
      </c>
      <c r="F19" s="1"/>
      <c r="G19" s="1"/>
    </row>
    <row r="20" spans="1:16" ht="15" collapsed="1" x14ac:dyDescent="0.2">
      <c r="A20" s="51" t="s">
        <v>255</v>
      </c>
      <c r="B20" s="17">
        <v>2009</v>
      </c>
      <c r="C20" s="51" t="s">
        <v>770</v>
      </c>
      <c r="F20" s="1"/>
      <c r="G20" s="1"/>
    </row>
    <row r="21" spans="1:16" ht="15" x14ac:dyDescent="0.2">
      <c r="A21" s="51" t="s">
        <v>256</v>
      </c>
      <c r="B21" s="17" t="s">
        <v>2</v>
      </c>
      <c r="C21" s="51"/>
      <c r="F21" s="1"/>
      <c r="G21" s="1"/>
    </row>
    <row r="22" spans="1:16" ht="15" x14ac:dyDescent="0.2">
      <c r="A22" s="51" t="s">
        <v>257</v>
      </c>
      <c r="B22" s="17" t="s">
        <v>30</v>
      </c>
      <c r="C22" s="51"/>
      <c r="F22" s="1"/>
      <c r="G22" s="1"/>
    </row>
    <row r="23" spans="1:16" ht="32.1" customHeight="1" x14ac:dyDescent="0.2">
      <c r="A23" s="51" t="s">
        <v>258</v>
      </c>
      <c r="B23" s="17" t="s">
        <v>16</v>
      </c>
      <c r="C23" s="51" t="str">
        <f>IF(Torridal_U!B23=Evalueringsmatrise_grunnlag!E7,"Vedlikehold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F23" s="1"/>
      <c r="G23" s="1"/>
    </row>
    <row r="24" spans="1:16" ht="15" x14ac:dyDescent="0.2">
      <c r="A24" s="51" t="s">
        <v>259</v>
      </c>
      <c r="B24" s="17" t="s">
        <v>30</v>
      </c>
      <c r="C24" s="51"/>
      <c r="F24" s="1"/>
      <c r="G24" s="1"/>
    </row>
    <row r="25" spans="1:16" ht="27" customHeight="1" x14ac:dyDescent="0.25">
      <c r="A25" s="62" t="s">
        <v>309</v>
      </c>
      <c r="B25" s="38"/>
      <c r="C25" s="39"/>
      <c r="F25" s="1"/>
      <c r="G25" s="1"/>
    </row>
    <row r="26" spans="1:16" ht="30" hidden="1" outlineLevel="2" x14ac:dyDescent="0.25">
      <c r="A26" s="49" t="s">
        <v>310</v>
      </c>
      <c r="B26" s="22">
        <f>B27*0.9</f>
        <v>195.3</v>
      </c>
      <c r="C26" s="52"/>
      <c r="D26" s="10"/>
      <c r="E26" s="10"/>
      <c r="F26" s="10"/>
      <c r="G26" s="10"/>
      <c r="H26" s="10"/>
      <c r="I26" s="10"/>
      <c r="J26" s="10"/>
      <c r="K26" s="10"/>
      <c r="L26" s="10"/>
      <c r="M26" s="10"/>
      <c r="P26" s="10"/>
    </row>
    <row r="27" spans="1:16" ht="30" hidden="1" outlineLevel="2" x14ac:dyDescent="0.25">
      <c r="A27" s="49" t="s">
        <v>311</v>
      </c>
      <c r="B27" s="19">
        <v>217</v>
      </c>
      <c r="C27" s="52"/>
      <c r="D27" s="10"/>
      <c r="E27" s="10"/>
      <c r="F27" s="10"/>
      <c r="G27" s="10"/>
      <c r="H27" s="10"/>
      <c r="I27" s="10"/>
      <c r="J27" s="10"/>
      <c r="K27" s="10"/>
      <c r="L27" s="10"/>
      <c r="M27" s="10"/>
      <c r="P27" s="10"/>
    </row>
    <row r="28" spans="1:16" ht="15" collapsed="1" x14ac:dyDescent="0.25">
      <c r="A28" s="50" t="s">
        <v>290</v>
      </c>
      <c r="B28" s="21">
        <f>B13/B27</f>
        <v>0.88479262672811065</v>
      </c>
      <c r="C28" s="51"/>
      <c r="F28" s="1"/>
      <c r="G28" s="1"/>
    </row>
    <row r="29" spans="1:16" ht="15" x14ac:dyDescent="0.2">
      <c r="A29" s="50" t="s">
        <v>263</v>
      </c>
      <c r="B29" s="67" t="s">
        <v>39</v>
      </c>
      <c r="C29" s="51"/>
      <c r="F29" s="1"/>
      <c r="G29" s="1"/>
    </row>
    <row r="30" spans="1:16" ht="30" hidden="1" outlineLevel="2" x14ac:dyDescent="0.25">
      <c r="A30" s="49" t="s">
        <v>264</v>
      </c>
      <c r="B30" s="22">
        <f>$B$17/$B$13</f>
        <v>57.260416666666664</v>
      </c>
      <c r="C30" s="52"/>
      <c r="D30" s="10"/>
      <c r="E30" s="10"/>
      <c r="F30" s="10"/>
      <c r="G30" s="10"/>
      <c r="H30" s="10"/>
      <c r="I30" s="10"/>
      <c r="J30" s="10"/>
      <c r="K30" s="10"/>
      <c r="L30" s="10"/>
      <c r="M30" s="10"/>
      <c r="P30" s="10"/>
    </row>
    <row r="31" spans="1:16" ht="15" collapsed="1" x14ac:dyDescent="0.2">
      <c r="A31" s="50" t="s">
        <v>291</v>
      </c>
      <c r="B31" s="30" t="s">
        <v>10</v>
      </c>
      <c r="C31" s="51" t="s">
        <v>312</v>
      </c>
      <c r="F31" s="1"/>
      <c r="G31" s="1"/>
    </row>
    <row r="32" spans="1:16"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28</v>
      </c>
      <c r="C37" s="51" t="s">
        <v>771</v>
      </c>
      <c r="F37" s="1"/>
      <c r="G37" s="1"/>
    </row>
    <row r="38" spans="1:7" ht="27.95" hidden="1" customHeight="1" outlineLevel="2" x14ac:dyDescent="0.2">
      <c r="A38" s="49" t="s">
        <v>74</v>
      </c>
      <c r="B38" s="17" t="s">
        <v>20</v>
      </c>
      <c r="C38" s="52"/>
      <c r="F38" s="1"/>
      <c r="G38" s="1"/>
    </row>
    <row r="39" spans="1:7" ht="15" hidden="1" outlineLevel="2" x14ac:dyDescent="0.2">
      <c r="A39" s="49" t="s">
        <v>79</v>
      </c>
      <c r="B39" s="17" t="s">
        <v>28</v>
      </c>
      <c r="C39" s="59" t="s">
        <v>772</v>
      </c>
      <c r="F39" s="1"/>
      <c r="G39" s="1"/>
    </row>
    <row r="40" spans="1:7" ht="15.75" hidden="1" outlineLevel="1" x14ac:dyDescent="0.2">
      <c r="A40" s="50" t="s">
        <v>84</v>
      </c>
      <c r="B40" s="53" t="s">
        <v>25</v>
      </c>
      <c r="C40" s="51"/>
      <c r="F40" s="1"/>
      <c r="G40" s="1"/>
    </row>
    <row r="41" spans="1:7" ht="18.75" collapsed="1" x14ac:dyDescent="0.2">
      <c r="A41" s="50" t="s">
        <v>272</v>
      </c>
      <c r="B41" s="54" t="s">
        <v>25</v>
      </c>
      <c r="C41" s="51" t="s">
        <v>773</v>
      </c>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8</v>
      </c>
      <c r="C46" s="52"/>
      <c r="F46" s="1"/>
      <c r="G46" s="1"/>
    </row>
    <row r="47" spans="1:7" ht="15" hidden="1" outlineLevel="2" x14ac:dyDescent="0.2">
      <c r="A47" s="49" t="s">
        <v>115</v>
      </c>
      <c r="B47" s="17" t="s">
        <v>11</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8</v>
      </c>
      <c r="C50" s="52"/>
      <c r="F50" s="1"/>
      <c r="G50" s="1"/>
    </row>
    <row r="51" spans="1:7" ht="15" hidden="1" outlineLevel="2" x14ac:dyDescent="0.2">
      <c r="A51" s="49" t="s">
        <v>127</v>
      </c>
      <c r="B51" s="17" t="s">
        <v>11</v>
      </c>
      <c r="C51" s="52"/>
      <c r="F51" s="1"/>
      <c r="G51" s="1"/>
    </row>
    <row r="52" spans="1:7" ht="15.75" hidden="1" outlineLevel="1" x14ac:dyDescent="0.2">
      <c r="A52" s="50" t="s">
        <v>273</v>
      </c>
      <c r="B52" s="53" t="s">
        <v>8</v>
      </c>
      <c r="C52" s="51"/>
      <c r="F52" s="1"/>
      <c r="G52" s="1"/>
    </row>
    <row r="53" spans="1:7" ht="15" hidden="1" outlineLevel="2" x14ac:dyDescent="0.2">
      <c r="A53" s="49" t="s">
        <v>132</v>
      </c>
      <c r="B53" s="17" t="s">
        <v>8</v>
      </c>
      <c r="C53" s="52"/>
      <c r="F53" s="1"/>
      <c r="G53" s="1"/>
    </row>
    <row r="54" spans="1:7" ht="15" hidden="1" outlineLevel="2" x14ac:dyDescent="0.2">
      <c r="A54" s="49" t="s">
        <v>137</v>
      </c>
      <c r="B54" s="17" t="s">
        <v>11</v>
      </c>
      <c r="C54" s="52"/>
      <c r="F54" s="1"/>
      <c r="G54" s="1"/>
    </row>
    <row r="55" spans="1:7" ht="15" hidden="1" outlineLevel="2" x14ac:dyDescent="0.2">
      <c r="A55" s="49" t="s">
        <v>142</v>
      </c>
      <c r="B55" s="17" t="s">
        <v>8</v>
      </c>
      <c r="C55" s="52"/>
      <c r="F55" s="1"/>
      <c r="G55" s="1"/>
    </row>
    <row r="56" spans="1:7" ht="15" hidden="1" outlineLevel="2" x14ac:dyDescent="0.2">
      <c r="A56" s="49" t="s">
        <v>274</v>
      </c>
      <c r="B56" s="17" t="s">
        <v>8</v>
      </c>
      <c r="C56" s="52"/>
      <c r="F56" s="1"/>
      <c r="G56" s="1"/>
    </row>
    <row r="57" spans="1:7" ht="15.75" hidden="1" outlineLevel="1" x14ac:dyDescent="0.2">
      <c r="A57" s="50" t="s">
        <v>275</v>
      </c>
      <c r="B57" s="53" t="s">
        <v>8</v>
      </c>
      <c r="C57" s="51"/>
      <c r="F57" s="1"/>
      <c r="G57" s="1"/>
    </row>
    <row r="58" spans="1:7" ht="15" hidden="1" outlineLevel="2" x14ac:dyDescent="0.2">
      <c r="A58" s="49" t="s">
        <v>276</v>
      </c>
      <c r="B58" s="17" t="s">
        <v>8</v>
      </c>
      <c r="C58" s="52"/>
      <c r="F58" s="1"/>
      <c r="G58" s="1"/>
    </row>
    <row r="59" spans="1:7" ht="15" hidden="1" outlineLevel="2" x14ac:dyDescent="0.2">
      <c r="A59" s="49" t="s">
        <v>158</v>
      </c>
      <c r="B59" s="17" t="s">
        <v>8</v>
      </c>
      <c r="C59" s="52"/>
      <c r="F59" s="1"/>
      <c r="G59" s="1"/>
    </row>
    <row r="60" spans="1:7" ht="15" hidden="1" outlineLevel="2" x14ac:dyDescent="0.2">
      <c r="A60" s="49" t="s">
        <v>163</v>
      </c>
      <c r="B60" s="17" t="s">
        <v>5</v>
      </c>
      <c r="C60" s="52"/>
      <c r="F60" s="1"/>
      <c r="G60" s="1"/>
    </row>
    <row r="61" spans="1:7" ht="15" hidden="1" outlineLevel="2" x14ac:dyDescent="0.2">
      <c r="A61" s="49" t="s">
        <v>277</v>
      </c>
      <c r="B61" s="17" t="s">
        <v>8</v>
      </c>
      <c r="C61" s="52"/>
      <c r="F61" s="1"/>
      <c r="G61" s="1"/>
    </row>
    <row r="62" spans="1:7" ht="15" hidden="1" outlineLevel="2" x14ac:dyDescent="0.2">
      <c r="A62" s="49" t="s">
        <v>278</v>
      </c>
      <c r="B62" s="17" t="s">
        <v>11</v>
      </c>
      <c r="C62" s="52"/>
      <c r="F62" s="1"/>
      <c r="G62" s="1"/>
    </row>
    <row r="63" spans="1:7" ht="15" hidden="1" outlineLevel="2" x14ac:dyDescent="0.2">
      <c r="A63" s="49" t="s">
        <v>172</v>
      </c>
      <c r="B63" s="17" t="s">
        <v>2</v>
      </c>
      <c r="C63" s="52"/>
      <c r="F63" s="1"/>
      <c r="G63" s="1"/>
    </row>
    <row r="64" spans="1:7" ht="30" hidden="1" outlineLevel="1" x14ac:dyDescent="0.2">
      <c r="A64" s="50" t="s">
        <v>177</v>
      </c>
      <c r="B64" s="53" t="s">
        <v>13</v>
      </c>
      <c r="C64" s="51" t="s">
        <v>598</v>
      </c>
      <c r="F64" s="1"/>
      <c r="G64" s="1"/>
    </row>
    <row r="65" spans="1:7" ht="15" hidden="1" outlineLevel="2" x14ac:dyDescent="0.2">
      <c r="A65" s="49" t="s">
        <v>178</v>
      </c>
      <c r="B65" s="17" t="s">
        <v>13</v>
      </c>
      <c r="C65" s="52"/>
      <c r="F65" s="1"/>
      <c r="G65" s="1"/>
    </row>
    <row r="66" spans="1:7" ht="15.75" hidden="1" outlineLevel="1" x14ac:dyDescent="0.2">
      <c r="A66" s="50" t="s">
        <v>183</v>
      </c>
      <c r="B66" s="53" t="s">
        <v>8</v>
      </c>
      <c r="C66" s="51"/>
      <c r="F66" s="1"/>
      <c r="G66" s="1"/>
    </row>
    <row r="67" spans="1:7" ht="18.75" collapsed="1" x14ac:dyDescent="0.2">
      <c r="A67" s="50" t="s">
        <v>293</v>
      </c>
      <c r="B67" s="54" t="s">
        <v>8</v>
      </c>
      <c r="C67" s="51" t="s">
        <v>358</v>
      </c>
      <c r="F67" s="1"/>
      <c r="G67" s="1"/>
    </row>
    <row r="68" spans="1:7" ht="27" customHeight="1" x14ac:dyDescent="0.25">
      <c r="A68" s="62" t="s">
        <v>189</v>
      </c>
      <c r="B68" s="38"/>
      <c r="C68" s="39"/>
      <c r="F68" s="1"/>
      <c r="G68" s="1"/>
    </row>
    <row r="69" spans="1:7" ht="15.75" x14ac:dyDescent="0.2">
      <c r="A69" s="50" t="s">
        <v>280</v>
      </c>
      <c r="B69" s="53" t="s">
        <v>11</v>
      </c>
      <c r="C69" s="51"/>
      <c r="F69" s="1"/>
      <c r="G69" s="1"/>
    </row>
    <row r="70" spans="1:7" ht="15" hidden="1" outlineLevel="2" x14ac:dyDescent="0.2">
      <c r="A70" s="49" t="s">
        <v>281</v>
      </c>
      <c r="B70" s="17" t="s">
        <v>11</v>
      </c>
      <c r="C70" s="91"/>
      <c r="F70" s="1"/>
      <c r="G70" s="1"/>
    </row>
    <row r="71" spans="1:7" ht="15" hidden="1" outlineLevel="2" x14ac:dyDescent="0.2">
      <c r="A71" s="49" t="s">
        <v>200</v>
      </c>
      <c r="B71" s="17" t="s">
        <v>11</v>
      </c>
      <c r="C71" s="52"/>
      <c r="F71" s="1"/>
      <c r="G71" s="1"/>
    </row>
    <row r="72" spans="1:7" ht="15.75" collapsed="1" x14ac:dyDescent="0.2">
      <c r="A72" s="50" t="s">
        <v>205</v>
      </c>
      <c r="B72" s="53" t="s">
        <v>8</v>
      </c>
      <c r="C72" s="51"/>
      <c r="F72" s="1"/>
      <c r="G72" s="1"/>
    </row>
    <row r="73" spans="1:7" ht="15" hidden="1" outlineLevel="2" x14ac:dyDescent="0.2">
      <c r="A73" s="49" t="s">
        <v>206</v>
      </c>
      <c r="B73" s="17" t="s">
        <v>5</v>
      </c>
      <c r="C73" s="52"/>
      <c r="F73" s="1"/>
      <c r="G73" s="1"/>
    </row>
    <row r="74" spans="1:7" ht="30" hidden="1" outlineLevel="2" x14ac:dyDescent="0.2">
      <c r="A74" s="49" t="s">
        <v>211</v>
      </c>
      <c r="B74" s="17" t="s">
        <v>8</v>
      </c>
      <c r="C74" s="52"/>
      <c r="F74" s="1"/>
      <c r="G74" s="1"/>
    </row>
    <row r="75" spans="1:7" ht="15" hidden="1" outlineLevel="2" x14ac:dyDescent="0.2">
      <c r="A75" s="49" t="s">
        <v>282</v>
      </c>
      <c r="B75" s="17" t="s">
        <v>8</v>
      </c>
      <c r="C75" s="52"/>
      <c r="F75" s="1"/>
      <c r="G75" s="1"/>
    </row>
    <row r="76" spans="1:7" ht="27" customHeight="1" collapsed="1" x14ac:dyDescent="0.25">
      <c r="A76" s="62" t="s">
        <v>319</v>
      </c>
      <c r="B76" s="38"/>
      <c r="C76" s="39"/>
      <c r="F76" s="1"/>
      <c r="G76" s="1"/>
    </row>
    <row r="77" spans="1:7" ht="18.75" customHeight="1" x14ac:dyDescent="0.2">
      <c r="A77" s="50" t="s">
        <v>283</v>
      </c>
      <c r="B77" s="53" t="s">
        <v>8</v>
      </c>
      <c r="C77" s="51"/>
      <c r="F77" s="1"/>
      <c r="G77" s="1"/>
    </row>
    <row r="78" spans="1:7" ht="15" hidden="1" outlineLevel="2" x14ac:dyDescent="0.2">
      <c r="A78" s="49" t="s">
        <v>223</v>
      </c>
      <c r="B78" s="17" t="s">
        <v>8</v>
      </c>
      <c r="C78" s="52"/>
      <c r="F78" s="1"/>
      <c r="G78" s="1"/>
    </row>
    <row r="79" spans="1:7" ht="15" hidden="1" outlineLevel="2" x14ac:dyDescent="0.2">
      <c r="A79" s="49" t="s">
        <v>284</v>
      </c>
      <c r="B79" s="17" t="s">
        <v>8</v>
      </c>
      <c r="C79" s="52"/>
      <c r="F79" s="1"/>
      <c r="G79" s="1"/>
    </row>
    <row r="80" spans="1:7" ht="30" hidden="1" outlineLevel="2" x14ac:dyDescent="0.2">
      <c r="A80" s="49" t="s">
        <v>285</v>
      </c>
      <c r="B80" s="17" t="s">
        <v>8</v>
      </c>
      <c r="C80" s="52"/>
      <c r="F80" s="1"/>
      <c r="G80" s="1"/>
    </row>
    <row r="81" spans="1:7" ht="15" hidden="1" outlineLevel="2" x14ac:dyDescent="0.2">
      <c r="A81" s="49" t="s">
        <v>230</v>
      </c>
      <c r="B81" s="17" t="s">
        <v>8</v>
      </c>
      <c r="C81" s="52"/>
      <c r="F81" s="1"/>
      <c r="G81" s="1"/>
    </row>
    <row r="82" spans="1:7" ht="15" hidden="1" outlineLevel="2" x14ac:dyDescent="0.2">
      <c r="A82" s="49" t="s">
        <v>231</v>
      </c>
      <c r="B82" s="17" t="s">
        <v>5</v>
      </c>
      <c r="C82" s="52"/>
      <c r="F82" s="1"/>
      <c r="G82" s="1"/>
    </row>
    <row r="83" spans="1:7" ht="15" hidden="1" outlineLevel="2" x14ac:dyDescent="0.2">
      <c r="A83" s="49" t="s">
        <v>232</v>
      </c>
      <c r="B83" s="17" t="s">
        <v>11</v>
      </c>
      <c r="C83" s="52"/>
      <c r="F83" s="1"/>
      <c r="G83" s="1"/>
    </row>
    <row r="84" spans="1:7" ht="15" hidden="1" outlineLevel="2" x14ac:dyDescent="0.2">
      <c r="A84" s="49" t="s">
        <v>233</v>
      </c>
      <c r="B84" s="17" t="s">
        <v>8</v>
      </c>
      <c r="C84" s="52"/>
      <c r="F84" s="1"/>
      <c r="G84" s="1"/>
    </row>
    <row r="85" spans="1:7" ht="15.75" collapsed="1" x14ac:dyDescent="0.2">
      <c r="A85" s="50" t="s">
        <v>235</v>
      </c>
      <c r="B85" s="53" t="s">
        <v>11</v>
      </c>
      <c r="C85" s="51"/>
      <c r="F85" s="1"/>
      <c r="G85" s="1"/>
    </row>
    <row r="86" spans="1:7" ht="15" hidden="1" outlineLevel="2" x14ac:dyDescent="0.2">
      <c r="A86" s="49" t="s">
        <v>240</v>
      </c>
      <c r="B86" s="17" t="s">
        <v>8</v>
      </c>
      <c r="C86" s="52"/>
      <c r="F86" s="1"/>
      <c r="G86" s="1"/>
    </row>
    <row r="87" spans="1:7" ht="30" hidden="1" outlineLevel="2" x14ac:dyDescent="0.2">
      <c r="A87" s="49" t="s">
        <v>241</v>
      </c>
      <c r="B87" s="17" t="s">
        <v>11</v>
      </c>
      <c r="C87" s="52"/>
      <c r="F87" s="1"/>
      <c r="G87" s="1"/>
    </row>
    <row r="88" spans="1:7" ht="15" hidden="1" outlineLevel="2" x14ac:dyDescent="0.2">
      <c r="A88" s="49" t="s">
        <v>242</v>
      </c>
      <c r="B88" s="17" t="s">
        <v>11</v>
      </c>
      <c r="C88" s="52"/>
      <c r="F88" s="1"/>
      <c r="G88" s="1"/>
    </row>
    <row r="89" spans="1:7" ht="15" hidden="1" outlineLevel="2" x14ac:dyDescent="0.2">
      <c r="A89" s="49" t="s">
        <v>243</v>
      </c>
      <c r="B89" s="17" t="s">
        <v>2</v>
      </c>
      <c r="C89" s="52" t="s">
        <v>695</v>
      </c>
      <c r="F89" s="1"/>
      <c r="G89" s="1"/>
    </row>
    <row r="90" spans="1:7" ht="15" hidden="1" outlineLevel="2" x14ac:dyDescent="0.2">
      <c r="A90" s="49" t="s">
        <v>244</v>
      </c>
      <c r="B90" s="17" t="s">
        <v>11</v>
      </c>
      <c r="C90" s="52"/>
      <c r="F90" s="1"/>
      <c r="G90" s="1"/>
    </row>
    <row r="91" spans="1:7" ht="12.75" customHeight="1" collapsed="1" x14ac:dyDescent="0.2">
      <c r="F91" s="1"/>
      <c r="G91" s="1"/>
    </row>
  </sheetData>
  <sheetProtection formatColumns="0" formatRows="0" insertHyperlinks="0" selectLockedCells="1"/>
  <dataConsolidate/>
  <conditionalFormatting sqref="B21:B24 B43:B67 B69:B75">
    <cfRule type="containsText" dxfId="492" priority="72" operator="containsText" text="TG0">
      <formula>NOT(ISERROR(SEARCH("TG0",B21)))</formula>
    </cfRule>
    <cfRule type="containsText" dxfId="491" priority="71" operator="containsText" text="TG1">
      <formula>NOT(ISERROR(SEARCH("TG1",B21)))</formula>
    </cfRule>
    <cfRule type="containsText" dxfId="490" priority="70" operator="containsText" text="TG2">
      <formula>NOT(ISERROR(SEARCH("TG2",B21)))</formula>
    </cfRule>
    <cfRule type="containsText" dxfId="489" priority="69" operator="containsText" text="TG3">
      <formula>NOT(ISERROR(SEARCH("TG3",B21)))</formula>
    </cfRule>
  </conditionalFormatting>
  <conditionalFormatting sqref="B22 B24">
    <cfRule type="containsText" dxfId="488" priority="68" operator="containsText" text="Ja">
      <formula>NOT(ISERROR(SEARCH("Ja",B22)))</formula>
    </cfRule>
  </conditionalFormatting>
  <conditionalFormatting sqref="B22">
    <cfRule type="containsText" dxfId="487" priority="67" operator="containsText" text="ja">
      <formula>NOT(ISERROR(SEARCH("ja",B22)))</formula>
    </cfRule>
  </conditionalFormatting>
  <conditionalFormatting sqref="B28">
    <cfRule type="cellIs" dxfId="486" priority="77" operator="lessThan">
      <formula>0.79</formula>
    </cfRule>
    <cfRule type="cellIs" dxfId="485" priority="79" operator="greaterThan">
      <formula>0.79</formula>
    </cfRule>
    <cfRule type="cellIs" dxfId="484" priority="78" operator="greaterThan">
      <formula>0.9</formula>
    </cfRule>
  </conditionalFormatting>
  <conditionalFormatting sqref="B29">
    <cfRule type="containsText" dxfId="483" priority="39" operator="containsText" text="God">
      <formula>NOT(ISERROR(SEARCH("God",B29)))</formula>
    </cfRule>
    <cfRule type="containsText" dxfId="482" priority="36" operator="containsText" text="For lite">
      <formula>NOT(ISERROR(SEARCH("For lite",B29)))</formula>
    </cfRule>
    <cfRule type="containsText" dxfId="481" priority="37" operator="containsText" text="Mangelfull">
      <formula>NOT(ISERROR(SEARCH("Mangelfull",B29)))</formula>
    </cfRule>
    <cfRule type="containsText" dxfId="480" priority="38" operator="containsText" text="Tilstrekkelig">
      <formula>NOT(ISERROR(SEARCH("Tilstrekkelig",B29)))</formula>
    </cfRule>
  </conditionalFormatting>
  <conditionalFormatting sqref="B33:B41 B77:B90">
    <cfRule type="containsText" dxfId="479" priority="75" operator="containsText" text="EG1">
      <formula>NOT(ISERROR(SEARCH("EG1",B33)))</formula>
    </cfRule>
    <cfRule type="containsText" dxfId="478" priority="74" operator="containsText" text="EG2">
      <formula>NOT(ISERROR(SEARCH("EG2",B33)))</formula>
    </cfRule>
    <cfRule type="containsText" dxfId="477" priority="76" operator="containsText" text="EG0">
      <formula>NOT(ISERROR(SEARCH("EG0",B33)))</formula>
    </cfRule>
  </conditionalFormatting>
  <conditionalFormatting sqref="B77:B90 B33:B41">
    <cfRule type="containsText" dxfId="476" priority="73" operator="containsText" text="EG3">
      <formula>NOT(ISERROR(SEARCH("EG3",B33)))</formula>
    </cfRule>
  </conditionalFormatting>
  <conditionalFormatting sqref="B77:B90">
    <cfRule type="containsText" dxfId="475" priority="2" operator="containsText" text="TG2">
      <formula>NOT(ISERROR(SEARCH("TG2",B77)))</formula>
    </cfRule>
    <cfRule type="containsText" dxfId="474" priority="3" operator="containsText" text="TG1">
      <formula>NOT(ISERROR(SEARCH("TG1",B77)))</formula>
    </cfRule>
    <cfRule type="containsText" dxfId="473" priority="4" operator="containsText" text="TG0">
      <formula>NOT(ISERROR(SEARCH("TG0",B77)))</formula>
    </cfRule>
    <cfRule type="containsText" dxfId="472" priority="1" operator="containsText" text="TG3">
      <formula>NOT(ISERROR(SEARCH("TG3",B77)))</formula>
    </cfRule>
  </conditionalFormatting>
  <conditionalFormatting sqref="L2">
    <cfRule type="containsText" dxfId="471" priority="64" operator="containsText" text="TG0">
      <formula>NOT(ISERROR(SEARCH("TG0",L2)))</formula>
    </cfRule>
    <cfRule type="containsText" dxfId="470" priority="60" operator="containsText" text="TG3">
      <formula>NOT(ISERROR(SEARCH("TG3",L2)))</formula>
    </cfRule>
    <cfRule type="containsText" dxfId="469" priority="61" operator="containsText" text="TG2">
      <formula>NOT(ISERROR(SEARCH("TG2",L2)))</formula>
    </cfRule>
    <cfRule type="containsText" dxfId="468" priority="62" operator="containsText" text="TG1">
      <formula>NOT(ISERROR(SEARCH("TG1",L2)))</formula>
    </cfRule>
    <cfRule type="containsText" dxfId="467" priority="63" operator="containsText" text="TG0">
      <formula>NOT(ISERROR(SEARCH("TG0",L2)))</formula>
    </cfRule>
    <cfRule type="containsText" dxfId="466" priority="58" operator="containsText" text="ja">
      <formula>NOT(ISERROR(SEARCH("ja",L2)))</formula>
    </cfRule>
    <cfRule type="containsText" dxfId="465" priority="59" operator="containsText" text="Ja">
      <formula>NOT(ISERROR(SEARCH("Ja",L2)))</formula>
    </cfRule>
  </conditionalFormatting>
  <conditionalFormatting sqref="M2 O2:P2">
    <cfRule type="containsText" dxfId="464" priority="81" operator="containsText" text="EG2">
      <formula>NOT(ISERROR(SEARCH("EG2",M2)))</formula>
    </cfRule>
    <cfRule type="containsText" dxfId="463" priority="82" operator="containsText" text="EG1">
      <formula>NOT(ISERROR(SEARCH("EG1",M2)))</formula>
    </cfRule>
    <cfRule type="containsText" dxfId="462" priority="83" operator="containsText" text="EG0">
      <formula>NOT(ISERROR(SEARCH("EG0",M2)))</formula>
    </cfRule>
    <cfRule type="containsText" dxfId="461" priority="80" operator="containsText" text="EG3">
      <formula>NOT(ISERROR(SEARCH("EG3",M2)))</formula>
    </cfRule>
  </conditionalFormatting>
  <conditionalFormatting sqref="N2">
    <cfRule type="containsText" dxfId="460" priority="54" operator="containsText" text="TG2">
      <formula>NOT(ISERROR(SEARCH("TG2",N2)))</formula>
    </cfRule>
    <cfRule type="containsText" dxfId="459" priority="55" operator="containsText" text="TG1">
      <formula>NOT(ISERROR(SEARCH("TG1",N2)))</formula>
    </cfRule>
    <cfRule type="containsText" dxfId="458" priority="56" operator="containsText" text="TG0">
      <formula>NOT(ISERROR(SEARCH("TG0",N2)))</formula>
    </cfRule>
    <cfRule type="containsText" dxfId="457" priority="57" operator="containsText" text="TG0">
      <formula>NOT(ISERROR(SEARCH("TG0",N2)))</formula>
    </cfRule>
    <cfRule type="containsText" dxfId="456" priority="53" operator="containsText" text="TG3">
      <formula>NOT(ISERROR(SEARCH("TG3",N2)))</formula>
    </cfRule>
    <cfRule type="containsText" dxfId="455" priority="52" operator="containsText" text="Ja">
      <formula>NOT(ISERROR(SEARCH("Ja",N2)))</formula>
    </cfRule>
  </conditionalFormatting>
  <conditionalFormatting sqref="Q2">
    <cfRule type="cellIs" dxfId="454" priority="49" operator="lessThan">
      <formula>0.79</formula>
    </cfRule>
    <cfRule type="cellIs" dxfId="453" priority="51" operator="greaterThan">
      <formula>0.79</formula>
    </cfRule>
    <cfRule type="cellIs" dxfId="452" priority="50" operator="greaterThan">
      <formula>0.9</formula>
    </cfRule>
  </conditionalFormatting>
  <conditionalFormatting sqref="R2">
    <cfRule type="containsText" dxfId="451" priority="48" operator="containsText" text="God">
      <formula>NOT(ISERROR(SEARCH("God",R2)))</formula>
    </cfRule>
    <cfRule type="containsText" dxfId="450" priority="47" operator="containsText" text="Tilstrekkelig">
      <formula>NOT(ISERROR(SEARCH("Tilstrekkelig",R2)))</formula>
    </cfRule>
    <cfRule type="containsText" dxfId="449" priority="46" operator="containsText" text="Mangelfull">
      <formula>NOT(ISERROR(SEARCH("Mangelfull",R2)))</formula>
    </cfRule>
    <cfRule type="containsText" dxfId="448" priority="45" operator="containsText" text="For lite">
      <formula>NOT(ISERROR(SEARCH("For lite",R2)))</formula>
    </cfRule>
  </conditionalFormatting>
  <conditionalFormatting sqref="U2:AC2">
    <cfRule type="containsText" dxfId="447" priority="40" operator="containsText" text="EG3">
      <formula>NOT(ISERROR(SEARCH("EG3",U2)))</formula>
    </cfRule>
    <cfRule type="containsText" dxfId="446" priority="43" operator="containsText" text="EG0">
      <formula>NOT(ISERROR(SEARCH("EG0",U2)))</formula>
    </cfRule>
    <cfRule type="containsText" dxfId="445" priority="42" operator="containsText" text="EG1">
      <formula>NOT(ISERROR(SEARCH("EG1",U2)))</formula>
    </cfRule>
    <cfRule type="containsText" dxfId="444" priority="41" operator="containsText" text="EG2">
      <formula>NOT(ISERROR(SEARCH("EG2",U2)))</formula>
    </cfRule>
  </conditionalFormatting>
  <conditionalFormatting sqref="AD2:CB2">
    <cfRule type="containsText" dxfId="443" priority="6" operator="containsText" text="TG2">
      <formula>NOT(ISERROR(SEARCH("TG2",AD2)))</formula>
    </cfRule>
    <cfRule type="containsText" dxfId="442" priority="7" operator="containsText" text="TG1">
      <formula>NOT(ISERROR(SEARCH("TG1",AD2)))</formula>
    </cfRule>
    <cfRule type="containsText" dxfId="441" priority="8" operator="containsText" text="TG0">
      <formula>NOT(ISERROR(SEARCH("TG0",AD2)))</formula>
    </cfRule>
    <cfRule type="containsText" dxfId="440" priority="5" operator="containsText" text="TG3">
      <formula>NOT(ISERROR(SEARCH("TG3",AD2)))</formula>
    </cfRule>
  </conditionalFormatting>
  <conditionalFormatting sqref="BX2:CB2">
    <cfRule type="containsText" dxfId="439" priority="21" operator="containsText" text="ja">
      <formula>NOT(ISERROR(SEARCH("ja",BX2)))</formula>
    </cfRule>
    <cfRule type="containsText" dxfId="438" priority="22" operator="containsText" text="Ja">
      <formula>NOT(ISERROR(SEARCH("Ja",BX2)))</formula>
    </cfRule>
  </conditionalFormatting>
  <hyperlinks>
    <hyperlink ref="C14" r:id="rId1" xr:uid="{2813CCC6-F72C-4E30-BC6C-3A1F68581D22}"/>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35" operator="containsText" id="{9E0A0428-B938-44EC-A221-73245D2D356C}">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4" operator="containsText" id="{368C8DC3-1BA9-4004-9F4E-98102746167E}">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EED91C06-F5FB-4B69-B4A3-EB97A21D75C1}">
          <x14:formula1>
            <xm:f>Evalueringsmatrise_grunnlag!$A$9:$A$13</xm:f>
          </x14:formula1>
          <xm:sqref>B33:B41</xm:sqref>
        </x14:dataValidation>
        <x14:dataValidation type="list" allowBlank="1" showInputMessage="1" showErrorMessage="1" xr:uid="{C10E62F7-62BD-4C50-BFBA-8E3A876BB8F8}">
          <x14:formula1>
            <xm:f>Evalueringsmatrise_grunnlag!$A$27:$A$28</xm:f>
          </x14:formula1>
          <xm:sqref>B24 B68 B76</xm:sqref>
        </x14:dataValidation>
        <x14:dataValidation type="list" allowBlank="1" showInputMessage="1" showErrorMessage="1" xr:uid="{E7B27F1A-3A14-45CD-B948-1E33BCE5DC85}">
          <x14:formula1>
            <xm:f>Evalueringsmatrise_grunnlag!$A$2:$A$6</xm:f>
          </x14:formula1>
          <xm:sqref>B43:B67 B69:B75 B77:B90</xm:sqref>
        </x14:dataValidation>
        <x14:dataValidation type="list" allowBlank="1" showInputMessage="1" showErrorMessage="1" xr:uid="{9C0B5585-DA50-44DC-9FC3-652CC8DCA856}">
          <x14:formula1>
            <xm:f>Evalueringsmatrise_grunnlag!$A$21:$A$24</xm:f>
          </x14:formula1>
          <xm:sqref>B29</xm:sqref>
        </x14:dataValidation>
        <x14:dataValidation type="list" allowBlank="1" showInputMessage="1" showErrorMessage="1" xr:uid="{30114DC7-DF90-48EB-BB46-BB9EDAEC5140}">
          <x14:formula1>
            <xm:f>Evalueringsmatrise_grunnlag!$E$13:$E$17</xm:f>
          </x14:formula1>
          <xm:sqref>B22</xm:sqref>
        </x14:dataValidation>
        <x14:dataValidation type="list" allowBlank="1" showInputMessage="1" showErrorMessage="1" xr:uid="{B6CC512F-3928-4B87-AD4E-0DCFFBEABF27}">
          <x14:formula1>
            <xm:f>Evalueringsmatrise_grunnlag!$E$2:$E$4</xm:f>
          </x14:formula1>
          <xm:sqref>B31</xm:sqref>
        </x14:dataValidation>
        <x14:dataValidation type="list" allowBlank="1" showInputMessage="1" showErrorMessage="1" xr:uid="{1185069F-B471-4B3C-82DE-6AEBD01D35AD}">
          <x14:formula1>
            <xm:f>Evalueringsmatrise_grunnlag!$E$7:$E$10</xm:f>
          </x14:formula1>
          <xm:sqref>B23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98A8-50D8-4C71-B302-C95D9A6F13CA}">
  <sheetPr>
    <tabColor theme="5" tint="0.79998168889431442"/>
    <pageSetUpPr fitToPage="1"/>
  </sheetPr>
  <dimension ref="A1:CC92"/>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Tunballen skole</v>
      </c>
      <c r="B2" s="65" t="str">
        <f>$B$12</f>
        <v>1.-7. trinn</v>
      </c>
      <c r="C2" s="22">
        <f>$B$13</f>
        <v>336</v>
      </c>
      <c r="D2" s="22">
        <f>$B$14</f>
        <v>0</v>
      </c>
      <c r="E2" s="22">
        <f>$B$15</f>
        <v>5137</v>
      </c>
      <c r="F2" s="66">
        <f>$B$16</f>
        <v>20500</v>
      </c>
      <c r="G2" s="66">
        <f>$B$17</f>
        <v>15924</v>
      </c>
      <c r="H2" s="66">
        <f>$B$18</f>
        <v>12100</v>
      </c>
      <c r="I2" s="66">
        <f>$B$19</f>
        <v>3824</v>
      </c>
      <c r="J2" s="66">
        <f>$B$20</f>
        <v>1998</v>
      </c>
      <c r="K2" s="22">
        <f>$B$21</f>
        <v>2004</v>
      </c>
      <c r="L2" s="32" t="str">
        <f>$B$22</f>
        <v>Nei</v>
      </c>
      <c r="M2" s="32" t="str">
        <f>$B$23</f>
        <v>B</v>
      </c>
      <c r="N2" s="32" t="str">
        <f>$B$24</f>
        <v>Nei</v>
      </c>
      <c r="O2" s="33">
        <f>$B$26</f>
        <v>492.3</v>
      </c>
      <c r="P2" s="32">
        <f>$B$27</f>
        <v>547</v>
      </c>
      <c r="Q2" s="21">
        <f>$B$28</f>
        <v>0.61425959780621575</v>
      </c>
      <c r="R2" s="61" t="str">
        <f>$B$29</f>
        <v>God</v>
      </c>
      <c r="S2" s="22">
        <f>$B$30</f>
        <v>47.392857142857146</v>
      </c>
      <c r="T2" s="32" t="str">
        <f>$B$31</f>
        <v>↓</v>
      </c>
      <c r="U2" s="17" t="str">
        <f>$B$33</f>
        <v>EG0</v>
      </c>
      <c r="V2" s="17" t="str">
        <f>$B$34</f>
        <v>EG0</v>
      </c>
      <c r="W2" s="17" t="str">
        <f>$B$35</f>
        <v>EG0</v>
      </c>
      <c r="X2" s="17" t="str">
        <f>$B$36</f>
        <v>EG0</v>
      </c>
      <c r="Y2" s="17" t="str">
        <f>$B$37</f>
        <v>EG1</v>
      </c>
      <c r="Z2" s="17" t="str">
        <f>$B$38</f>
        <v>EG0</v>
      </c>
      <c r="AA2" s="17" t="str">
        <f>$B$39</f>
        <v>EG3</v>
      </c>
      <c r="AB2" s="17" t="str">
        <f>$B$40</f>
        <v>EG1</v>
      </c>
      <c r="AC2" s="17" t="str">
        <f>$B$41</f>
        <v>EG1</v>
      </c>
      <c r="AD2" s="17" t="str">
        <f>$B$43</f>
        <v>TG2</v>
      </c>
      <c r="AE2" s="17" t="str">
        <f>$B$44</f>
        <v>TG2</v>
      </c>
      <c r="AF2" s="17" t="str">
        <f>$B$45</f>
        <v>TG2</v>
      </c>
      <c r="AG2" s="17" t="str">
        <f>$B$46</f>
        <v>TG1</v>
      </c>
      <c r="AH2" s="17" t="str">
        <f>$B$47</f>
        <v>TG2</v>
      </c>
      <c r="AI2" s="17" t="str">
        <f>$B$48</f>
        <v>TG2</v>
      </c>
      <c r="AJ2" s="17" t="str">
        <f>$B$49</f>
        <v>TG1</v>
      </c>
      <c r="AK2" s="17" t="str">
        <f>$B$50</f>
        <v>TG3</v>
      </c>
      <c r="AL2" s="17" t="str">
        <f>$B$51</f>
        <v>TG1</v>
      </c>
      <c r="AM2" s="17" t="str">
        <f>$B$52</f>
        <v>TG1</v>
      </c>
      <c r="AN2" s="17" t="str">
        <f>$B$53</f>
        <v>TG2</v>
      </c>
      <c r="AO2" s="17" t="str">
        <f>$B$54</f>
        <v>TG1</v>
      </c>
      <c r="AP2" s="17" t="str">
        <f>$B$55</f>
        <v>TG1</v>
      </c>
      <c r="AQ2" s="17" t="str">
        <f>$B$56</f>
        <v>TG2</v>
      </c>
      <c r="AR2" s="17" t="str">
        <f>$B$57</f>
        <v>TG1</v>
      </c>
      <c r="AS2" s="17" t="str">
        <f>$B$58</f>
        <v>TG1</v>
      </c>
      <c r="AT2" s="17" t="str">
        <f>$B$59</f>
        <v>TG1</v>
      </c>
      <c r="AU2" s="17" t="str">
        <f>$B$60</f>
        <v>TG2</v>
      </c>
      <c r="AV2" s="17" t="str">
        <f>$B$61</f>
        <v>TG1</v>
      </c>
      <c r="AW2" s="17" t="str">
        <f>$B$62</f>
        <v>TG1</v>
      </c>
      <c r="AX2" s="17" t="str">
        <f>$B$63</f>
        <v>TG2</v>
      </c>
      <c r="AY2" s="17" t="str">
        <f>$B$64</f>
        <v>TG1</v>
      </c>
      <c r="AZ2" s="17" t="str">
        <f>$B$65</f>
        <v>TG1</v>
      </c>
      <c r="BA2" s="17" t="str">
        <f>$B$66</f>
        <v>TG1</v>
      </c>
      <c r="BB2" s="17" t="str">
        <f>$B$67</f>
        <v>TG2</v>
      </c>
      <c r="BC2" s="17" t="str">
        <f>$B$69</f>
        <v>TG2</v>
      </c>
      <c r="BD2" s="17" t="str">
        <f>$B$70</f>
        <v>TG2</v>
      </c>
      <c r="BE2" s="17" t="str">
        <f>$B$71</f>
        <v>TG2</v>
      </c>
      <c r="BF2" s="17" t="str">
        <f>$B$72</f>
        <v>TG2</v>
      </c>
      <c r="BG2" s="17" t="str">
        <f>$B$73</f>
        <v>TG1</v>
      </c>
      <c r="BH2" s="17" t="str">
        <f>$B$74</f>
        <v>TG2</v>
      </c>
      <c r="BI2" s="17" t="str">
        <f>$B$75</f>
        <v>TG2</v>
      </c>
      <c r="BJ2" s="17" t="str">
        <f>$B$77</f>
        <v>TG2</v>
      </c>
      <c r="BK2" s="17" t="str">
        <f>$B$78</f>
        <v>TG1</v>
      </c>
      <c r="BL2" s="17" t="str">
        <f>$B$79</f>
        <v>TG1</v>
      </c>
      <c r="BM2" s="17" t="str">
        <f>$B$80</f>
        <v>TG2</v>
      </c>
      <c r="BN2" s="17" t="str">
        <f>$B$81</f>
        <v>TG1</v>
      </c>
      <c r="BO2" s="17" t="str">
        <f>$B$82</f>
        <v>TG3</v>
      </c>
      <c r="BP2" s="17" t="str">
        <f>$B$83</f>
        <v>TG1</v>
      </c>
      <c r="BQ2" s="17" t="str">
        <f>$B$84</f>
        <v>TG2</v>
      </c>
      <c r="BR2" s="17" t="str">
        <f>$B$85</f>
        <v>TG3</v>
      </c>
      <c r="BS2" s="17" t="str">
        <f>$B$86</f>
        <v>TG3</v>
      </c>
      <c r="BT2" s="17" t="str">
        <f>$B$87</f>
        <v>TG3</v>
      </c>
      <c r="BU2" s="17" t="str">
        <f>$B$88</f>
        <v>TG3</v>
      </c>
      <c r="BV2" s="17" t="str">
        <f>$B$89</f>
        <v>TG3</v>
      </c>
      <c r="BW2" s="17" t="str">
        <f>$B$90</f>
        <v>TG3</v>
      </c>
      <c r="BX2" s="17" t="e">
        <f>#REF!</f>
        <v>#REF!</v>
      </c>
      <c r="BY2" s="17" t="e">
        <f>#REF!</f>
        <v>#REF!</v>
      </c>
      <c r="BZ2" s="17" t="e">
        <f>#REF!</f>
        <v>#REF!</v>
      </c>
      <c r="CA2" s="17" t="e">
        <f>#REF!</f>
        <v>#REF!</v>
      </c>
      <c r="CB2" s="17" t="e">
        <f>#REF!</f>
        <v>#REF!</v>
      </c>
      <c r="CC2" s="97">
        <f>E48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774</v>
      </c>
      <c r="B11" s="9" t="s">
        <v>303</v>
      </c>
      <c r="C11" s="9" t="s">
        <v>304</v>
      </c>
      <c r="AW11" s="1"/>
      <c r="AX11" s="1"/>
    </row>
    <row r="12" spans="1:81" ht="15.75" x14ac:dyDescent="0.25">
      <c r="A12" s="51" t="s">
        <v>247</v>
      </c>
      <c r="B12" s="34" t="s">
        <v>332</v>
      </c>
      <c r="C12" s="51"/>
      <c r="D12" s="18"/>
      <c r="E12" s="10"/>
      <c r="F12" s="10"/>
      <c r="G12" s="10"/>
      <c r="H12" s="10"/>
      <c r="I12" s="10"/>
      <c r="J12" s="10"/>
      <c r="K12" s="10"/>
      <c r="L12" s="10"/>
      <c r="M12" s="10"/>
      <c r="N12" s="10"/>
      <c r="O12" s="10"/>
      <c r="P12" s="10"/>
      <c r="Q12" s="10"/>
      <c r="R12" s="10"/>
      <c r="S12" s="10"/>
      <c r="T12" s="10"/>
      <c r="U12" s="10"/>
      <c r="V12" s="10"/>
      <c r="W12" s="10"/>
      <c r="X12" s="10"/>
      <c r="Y12" s="10"/>
      <c r="Z12" s="10"/>
      <c r="AA12" s="10"/>
      <c r="BD12" s="10"/>
      <c r="BE12" s="10"/>
    </row>
    <row r="13" spans="1:81" ht="15.75" x14ac:dyDescent="0.25">
      <c r="A13" s="51" t="s">
        <v>248</v>
      </c>
      <c r="B13" s="19">
        <v>336</v>
      </c>
      <c r="C13" s="51"/>
      <c r="D13" s="18"/>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81" ht="15.75" x14ac:dyDescent="0.25">
      <c r="A14" s="51" t="s">
        <v>249</v>
      </c>
      <c r="B14" s="28"/>
      <c r="C14" s="71" t="s">
        <v>410</v>
      </c>
      <c r="D14" s="18"/>
      <c r="E14" s="10"/>
      <c r="F14" s="10"/>
      <c r="G14" s="10"/>
      <c r="H14" s="10"/>
      <c r="I14" s="10"/>
      <c r="J14" s="10"/>
      <c r="K14" s="10"/>
      <c r="L14" s="10"/>
      <c r="M14" s="10"/>
      <c r="N14" s="10"/>
      <c r="O14" s="10"/>
      <c r="R14" s="10"/>
    </row>
    <row r="15" spans="1:81" ht="15" x14ac:dyDescent="0.2">
      <c r="A15" s="51" t="s">
        <v>250</v>
      </c>
      <c r="B15" s="17">
        <v>5137</v>
      </c>
      <c r="C15" s="51"/>
      <c r="D15" s="18"/>
      <c r="F15" s="1"/>
      <c r="G15" s="1"/>
    </row>
    <row r="16" spans="1:81" ht="15" x14ac:dyDescent="0.2">
      <c r="A16" s="51" t="s">
        <v>251</v>
      </c>
      <c r="B16" s="17">
        <v>20500</v>
      </c>
      <c r="C16" s="51"/>
      <c r="D16" s="18"/>
      <c r="F16" s="1"/>
      <c r="G16" s="1"/>
    </row>
    <row r="17" spans="1:18" ht="15" x14ac:dyDescent="0.2">
      <c r="A17" s="51" t="s">
        <v>252</v>
      </c>
      <c r="B17" s="63">
        <f>$B$18+$B$19</f>
        <v>15924</v>
      </c>
      <c r="C17" s="51"/>
      <c r="D17" s="18"/>
      <c r="F17" s="1"/>
      <c r="G17" s="1"/>
    </row>
    <row r="18" spans="1:18" ht="15" hidden="1" outlineLevel="2" x14ac:dyDescent="0.2">
      <c r="A18" s="49" t="s">
        <v>253</v>
      </c>
      <c r="B18" s="17">
        <v>12100</v>
      </c>
      <c r="C18" s="52"/>
      <c r="D18" s="18"/>
      <c r="F18" s="1"/>
      <c r="G18" s="1"/>
    </row>
    <row r="19" spans="1:18" ht="15" hidden="1" outlineLevel="2" x14ac:dyDescent="0.2">
      <c r="A19" s="49" t="s">
        <v>254</v>
      </c>
      <c r="B19" s="17">
        <v>3824</v>
      </c>
      <c r="C19" s="52" t="s">
        <v>775</v>
      </c>
      <c r="D19" s="18"/>
      <c r="F19" s="1"/>
      <c r="G19" s="1"/>
    </row>
    <row r="20" spans="1:18" ht="15" collapsed="1" x14ac:dyDescent="0.2">
      <c r="A20" s="51" t="s">
        <v>255</v>
      </c>
      <c r="B20" s="17">
        <v>1998</v>
      </c>
      <c r="C20" s="51" t="s">
        <v>776</v>
      </c>
      <c r="D20" s="18"/>
      <c r="F20" s="1"/>
      <c r="G20" s="1"/>
    </row>
    <row r="21" spans="1:18" ht="15" x14ac:dyDescent="0.2">
      <c r="A21" s="51" t="s">
        <v>256</v>
      </c>
      <c r="B21" s="17">
        <v>2004</v>
      </c>
      <c r="C21" s="51"/>
      <c r="D21" s="18"/>
      <c r="F21" s="1"/>
      <c r="G21" s="1"/>
    </row>
    <row r="22" spans="1:18" ht="15" x14ac:dyDescent="0.2">
      <c r="A22" s="51" t="s">
        <v>257</v>
      </c>
      <c r="B22" s="17" t="s">
        <v>30</v>
      </c>
      <c r="C22" s="51"/>
      <c r="D22" s="18"/>
      <c r="F22" s="1"/>
      <c r="G22" s="1"/>
    </row>
    <row r="23" spans="1:18" ht="32.1" customHeight="1" x14ac:dyDescent="0.2">
      <c r="A23" s="51" t="s">
        <v>258</v>
      </c>
      <c r="B23" s="17" t="s">
        <v>18</v>
      </c>
      <c r="C23" s="51" t="str">
        <f>IF(Tunballen!B23=Evalueringsmatrise_grunnlag!E7,"Vedlikehold og utskifting ved A-bygg er allerede finansiert ifm. vedlikeholdsstrategien og midler er allokert hos Eiendom."," ")</f>
        <v xml:space="preserve"> </v>
      </c>
      <c r="D23" s="18"/>
      <c r="F23" s="1"/>
      <c r="G23" s="1"/>
    </row>
    <row r="24" spans="1:18" ht="15" x14ac:dyDescent="0.2">
      <c r="A24" s="51" t="s">
        <v>259</v>
      </c>
      <c r="B24" s="17" t="s">
        <v>30</v>
      </c>
      <c r="C24" s="51"/>
      <c r="D24" s="18"/>
      <c r="F24" s="1"/>
      <c r="G24" s="1"/>
    </row>
    <row r="25" spans="1:18" ht="27" customHeight="1" x14ac:dyDescent="0.25">
      <c r="A25" s="62" t="s">
        <v>309</v>
      </c>
      <c r="B25" s="38"/>
      <c r="C25" s="39"/>
      <c r="F25" s="1"/>
      <c r="G25" s="1"/>
    </row>
    <row r="26" spans="1:18" ht="30" hidden="1" outlineLevel="2" x14ac:dyDescent="0.25">
      <c r="A26" s="49" t="s">
        <v>310</v>
      </c>
      <c r="B26" s="22">
        <f>B27*0.9</f>
        <v>492.3</v>
      </c>
      <c r="C26" s="52"/>
      <c r="D26" s="18"/>
      <c r="E26" s="10"/>
      <c r="F26" s="10"/>
      <c r="G26" s="10"/>
      <c r="H26" s="10"/>
      <c r="I26" s="10"/>
      <c r="J26" s="10"/>
      <c r="K26" s="10"/>
      <c r="L26" s="10"/>
      <c r="M26" s="10"/>
      <c r="N26" s="10"/>
      <c r="O26" s="10"/>
      <c r="R26" s="10"/>
    </row>
    <row r="27" spans="1:18" ht="30" hidden="1" outlineLevel="2" x14ac:dyDescent="0.25">
      <c r="A27" s="49" t="s">
        <v>311</v>
      </c>
      <c r="B27" s="19">
        <v>547</v>
      </c>
      <c r="C27" s="52"/>
      <c r="D27" s="18"/>
      <c r="E27" s="10"/>
      <c r="F27" s="10"/>
      <c r="G27" s="10"/>
      <c r="H27" s="10"/>
      <c r="I27" s="10"/>
      <c r="J27" s="10"/>
      <c r="K27" s="10"/>
      <c r="L27" s="10"/>
      <c r="M27" s="10"/>
      <c r="N27" s="10"/>
      <c r="O27" s="10"/>
      <c r="R27" s="10"/>
    </row>
    <row r="28" spans="1:18" ht="15" collapsed="1" x14ac:dyDescent="0.25">
      <c r="A28" s="50" t="s">
        <v>290</v>
      </c>
      <c r="B28" s="21">
        <f>B13/B27</f>
        <v>0.61425959780621575</v>
      </c>
      <c r="C28" s="51"/>
      <c r="D28" s="18"/>
      <c r="F28" s="1"/>
      <c r="G28" s="1"/>
    </row>
    <row r="29" spans="1:18" ht="15" x14ac:dyDescent="0.2">
      <c r="A29" s="50" t="s">
        <v>263</v>
      </c>
      <c r="B29" s="67" t="s">
        <v>39</v>
      </c>
      <c r="C29" s="51"/>
      <c r="D29" s="18"/>
      <c r="F29" s="1"/>
      <c r="G29" s="1"/>
    </row>
    <row r="30" spans="1:18" ht="30" hidden="1" outlineLevel="2" x14ac:dyDescent="0.25">
      <c r="A30" s="49" t="s">
        <v>264</v>
      </c>
      <c r="B30" s="22">
        <f>$B$17/$B$13</f>
        <v>47.392857142857146</v>
      </c>
      <c r="C30" s="52"/>
      <c r="D30" s="18"/>
      <c r="E30" s="10"/>
      <c r="F30" s="10"/>
      <c r="G30" s="10"/>
      <c r="H30" s="10"/>
      <c r="I30" s="10"/>
      <c r="J30" s="10"/>
      <c r="K30" s="10"/>
      <c r="L30" s="10"/>
      <c r="M30" s="10"/>
      <c r="N30" s="10"/>
      <c r="O30" s="10"/>
      <c r="R30" s="10"/>
    </row>
    <row r="31" spans="1:18" ht="15" collapsed="1" x14ac:dyDescent="0.2">
      <c r="A31" s="50" t="s">
        <v>291</v>
      </c>
      <c r="B31" s="30" t="s">
        <v>10</v>
      </c>
      <c r="C31" s="51" t="s">
        <v>312</v>
      </c>
      <c r="D31" s="18"/>
      <c r="F31" s="1"/>
      <c r="G31" s="1"/>
    </row>
    <row r="32" spans="1:18" ht="27" customHeight="1" x14ac:dyDescent="0.25">
      <c r="A32" s="62" t="s">
        <v>313</v>
      </c>
      <c r="B32" s="38" t="s">
        <v>313</v>
      </c>
      <c r="C32" s="39" t="s">
        <v>313</v>
      </c>
      <c r="F32" s="1"/>
      <c r="G32" s="1"/>
    </row>
    <row r="33" spans="1:7" ht="15.75" hidden="1" outlineLevel="1" x14ac:dyDescent="0.2">
      <c r="A33" s="50" t="s">
        <v>51</v>
      </c>
      <c r="B33" s="53" t="s">
        <v>20</v>
      </c>
      <c r="C33" s="51"/>
      <c r="D33" s="18"/>
      <c r="F33" s="1"/>
      <c r="G33" s="1"/>
    </row>
    <row r="34" spans="1:7" ht="15" hidden="1" outlineLevel="2" x14ac:dyDescent="0.2">
      <c r="A34" s="49" t="s">
        <v>56</v>
      </c>
      <c r="B34" s="17" t="s">
        <v>20</v>
      </c>
      <c r="C34" s="52"/>
      <c r="D34" s="18"/>
      <c r="F34" s="1"/>
      <c r="G34" s="1"/>
    </row>
    <row r="35" spans="1:7" ht="30" hidden="1" outlineLevel="2" x14ac:dyDescent="0.2">
      <c r="A35" s="49" t="s">
        <v>268</v>
      </c>
      <c r="B35" s="17" t="s">
        <v>20</v>
      </c>
      <c r="C35" s="52"/>
      <c r="D35" s="18"/>
      <c r="F35" s="1"/>
      <c r="G35" s="1"/>
    </row>
    <row r="36" spans="1:7" ht="29.45" hidden="1" customHeight="1" outlineLevel="2" x14ac:dyDescent="0.2">
      <c r="A36" s="49" t="s">
        <v>269</v>
      </c>
      <c r="B36" s="17" t="s">
        <v>20</v>
      </c>
      <c r="C36" s="52"/>
      <c r="D36" s="18"/>
      <c r="F36" s="1"/>
      <c r="G36" s="1"/>
    </row>
    <row r="37" spans="1:7" ht="15.75" hidden="1" outlineLevel="1" x14ac:dyDescent="0.2">
      <c r="A37" s="50" t="s">
        <v>71</v>
      </c>
      <c r="B37" s="53" t="s">
        <v>23</v>
      </c>
      <c r="C37" s="51"/>
      <c r="D37" s="18"/>
      <c r="F37" s="1"/>
      <c r="G37" s="1"/>
    </row>
    <row r="38" spans="1:7" ht="27.95" hidden="1" customHeight="1" outlineLevel="2" x14ac:dyDescent="0.2">
      <c r="A38" s="49" t="s">
        <v>74</v>
      </c>
      <c r="B38" s="17" t="s">
        <v>20</v>
      </c>
      <c r="C38" s="52"/>
      <c r="D38" s="18"/>
      <c r="F38" s="1"/>
      <c r="G38" s="1"/>
    </row>
    <row r="39" spans="1:7" ht="15" hidden="1" outlineLevel="2" x14ac:dyDescent="0.2">
      <c r="A39" s="49" t="s">
        <v>79</v>
      </c>
      <c r="B39" s="17" t="s">
        <v>28</v>
      </c>
      <c r="C39" s="52" t="s">
        <v>777</v>
      </c>
      <c r="D39" s="18"/>
      <c r="F39" s="1"/>
      <c r="G39" s="1"/>
    </row>
    <row r="40" spans="1:7" ht="15.75" hidden="1" outlineLevel="1" x14ac:dyDescent="0.2">
      <c r="A40" s="50" t="s">
        <v>84</v>
      </c>
      <c r="B40" s="53" t="s">
        <v>23</v>
      </c>
      <c r="C40" s="51"/>
      <c r="D40" s="18"/>
      <c r="F40" s="1"/>
      <c r="G40" s="1"/>
    </row>
    <row r="41" spans="1:7" ht="18.75" collapsed="1" x14ac:dyDescent="0.2">
      <c r="A41" s="50" t="s">
        <v>272</v>
      </c>
      <c r="B41" s="54" t="s">
        <v>23</v>
      </c>
      <c r="C41" s="51" t="s">
        <v>778</v>
      </c>
      <c r="D41" s="18"/>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11</v>
      </c>
      <c r="C44" s="52"/>
      <c r="F44" s="1"/>
      <c r="G44" s="1"/>
    </row>
    <row r="45" spans="1:7" ht="15" hidden="1" outlineLevel="2" x14ac:dyDescent="0.2">
      <c r="A45" s="49" t="s">
        <v>105</v>
      </c>
      <c r="B45" s="17" t="s">
        <v>11</v>
      </c>
      <c r="C45" s="52"/>
      <c r="F45" s="1"/>
      <c r="G45" s="1"/>
    </row>
    <row r="46" spans="1:7" ht="15" hidden="1" outlineLevel="2" x14ac:dyDescent="0.2">
      <c r="A46" s="49" t="s">
        <v>110</v>
      </c>
      <c r="B46" s="17" t="s">
        <v>8</v>
      </c>
      <c r="C46" s="52"/>
      <c r="F46" s="1"/>
      <c r="G46" s="1"/>
    </row>
    <row r="47" spans="1:7" ht="15" hidden="1" outlineLevel="2" x14ac:dyDescent="0.2">
      <c r="A47" s="49" t="s">
        <v>115</v>
      </c>
      <c r="B47" s="17" t="s">
        <v>11</v>
      </c>
      <c r="C47" s="52"/>
      <c r="F47" s="1"/>
      <c r="G47" s="1"/>
    </row>
    <row r="48" spans="1:7" ht="15" hidden="1" outlineLevel="2" x14ac:dyDescent="0.2">
      <c r="A48" s="49" t="s">
        <v>116</v>
      </c>
      <c r="B48" s="17" t="s">
        <v>11</v>
      </c>
      <c r="C48" s="52"/>
      <c r="F48" s="1"/>
      <c r="G48" s="1"/>
    </row>
    <row r="49" spans="1:7" ht="15" hidden="1" outlineLevel="2" x14ac:dyDescent="0.2">
      <c r="A49" s="49" t="s">
        <v>117</v>
      </c>
      <c r="B49" s="17" t="s">
        <v>8</v>
      </c>
      <c r="C49" s="52"/>
      <c r="F49" s="1"/>
      <c r="G49" s="1"/>
    </row>
    <row r="50" spans="1:7" ht="15" hidden="1" outlineLevel="2" x14ac:dyDescent="0.2">
      <c r="A50" s="49" t="s">
        <v>122</v>
      </c>
      <c r="B50" s="17" t="s">
        <v>13</v>
      </c>
      <c r="C50" s="52" t="s">
        <v>779</v>
      </c>
      <c r="F50" s="1"/>
      <c r="G50" s="1"/>
    </row>
    <row r="51" spans="1:7" ht="15" hidden="1" outlineLevel="2" x14ac:dyDescent="0.2">
      <c r="A51" s="49" t="s">
        <v>127</v>
      </c>
      <c r="B51" s="17" t="s">
        <v>8</v>
      </c>
      <c r="C51" s="52"/>
      <c r="D51" s="18"/>
      <c r="F51" s="1"/>
      <c r="G51" s="1"/>
    </row>
    <row r="52" spans="1:7" ht="15.75" hidden="1" outlineLevel="1" x14ac:dyDescent="0.2">
      <c r="A52" s="50" t="s">
        <v>273</v>
      </c>
      <c r="B52" s="53" t="s">
        <v>8</v>
      </c>
      <c r="C52" s="51"/>
      <c r="D52" s="18"/>
      <c r="F52" s="1"/>
      <c r="G52" s="1"/>
    </row>
    <row r="53" spans="1:7" ht="15" hidden="1" outlineLevel="2" x14ac:dyDescent="0.2">
      <c r="A53" s="49" t="s">
        <v>132</v>
      </c>
      <c r="B53" s="17" t="s">
        <v>11</v>
      </c>
      <c r="C53" s="52"/>
      <c r="D53" s="18"/>
      <c r="F53" s="1"/>
      <c r="G53" s="1"/>
    </row>
    <row r="54" spans="1:7" ht="15" hidden="1" outlineLevel="2" x14ac:dyDescent="0.2">
      <c r="A54" s="49" t="s">
        <v>137</v>
      </c>
      <c r="B54" s="17" t="s">
        <v>8</v>
      </c>
      <c r="C54" s="52"/>
      <c r="D54" s="18"/>
      <c r="F54" s="1"/>
      <c r="G54" s="1"/>
    </row>
    <row r="55" spans="1:7" ht="15" hidden="1" outlineLevel="2" x14ac:dyDescent="0.2">
      <c r="A55" s="49" t="s">
        <v>142</v>
      </c>
      <c r="B55" s="17" t="s">
        <v>8</v>
      </c>
      <c r="C55" s="52"/>
      <c r="D55" s="18"/>
      <c r="F55" s="1"/>
      <c r="G55" s="1"/>
    </row>
    <row r="56" spans="1:7" ht="15" hidden="1" outlineLevel="2" x14ac:dyDescent="0.2">
      <c r="A56" s="49" t="s">
        <v>274</v>
      </c>
      <c r="B56" s="17" t="s">
        <v>11</v>
      </c>
      <c r="C56" s="52"/>
      <c r="D56" s="18"/>
      <c r="F56" s="1"/>
      <c r="G56" s="1"/>
    </row>
    <row r="57" spans="1:7" ht="15.75" hidden="1" outlineLevel="1" x14ac:dyDescent="0.2">
      <c r="A57" s="50" t="s">
        <v>275</v>
      </c>
      <c r="B57" s="53" t="s">
        <v>8</v>
      </c>
      <c r="C57" s="51"/>
      <c r="D57" s="18"/>
      <c r="F57" s="1"/>
      <c r="G57" s="1"/>
    </row>
    <row r="58" spans="1:7" ht="15" hidden="1" outlineLevel="2" x14ac:dyDescent="0.2">
      <c r="A58" s="49" t="s">
        <v>276</v>
      </c>
      <c r="B58" s="17" t="s">
        <v>8</v>
      </c>
      <c r="C58" s="52"/>
      <c r="D58" s="18"/>
      <c r="F58" s="1"/>
      <c r="G58" s="1"/>
    </row>
    <row r="59" spans="1:7" ht="15" hidden="1" outlineLevel="2" x14ac:dyDescent="0.2">
      <c r="A59" s="49" t="s">
        <v>158</v>
      </c>
      <c r="B59" s="17" t="s">
        <v>8</v>
      </c>
      <c r="C59" s="52"/>
      <c r="D59" s="18"/>
      <c r="F59" s="1"/>
      <c r="G59" s="1"/>
    </row>
    <row r="60" spans="1:7" ht="15" hidden="1" outlineLevel="2" x14ac:dyDescent="0.2">
      <c r="A60" s="49" t="s">
        <v>163</v>
      </c>
      <c r="B60" s="17" t="s">
        <v>11</v>
      </c>
      <c r="C60" s="52"/>
      <c r="D60" s="18"/>
      <c r="F60" s="1"/>
      <c r="G60" s="1"/>
    </row>
    <row r="61" spans="1:7" ht="15" hidden="1" outlineLevel="2" x14ac:dyDescent="0.2">
      <c r="A61" s="49" t="s">
        <v>277</v>
      </c>
      <c r="B61" s="17" t="s">
        <v>8</v>
      </c>
      <c r="C61" s="52"/>
      <c r="D61" s="18"/>
      <c r="F61" s="1"/>
      <c r="G61" s="1"/>
    </row>
    <row r="62" spans="1:7" ht="15" hidden="1" outlineLevel="2" x14ac:dyDescent="0.2">
      <c r="A62" s="49" t="s">
        <v>278</v>
      </c>
      <c r="B62" s="17" t="s">
        <v>8</v>
      </c>
      <c r="C62" s="52"/>
      <c r="D62" s="18"/>
      <c r="F62" s="1"/>
      <c r="G62" s="1"/>
    </row>
    <row r="63" spans="1:7" ht="15" hidden="1" outlineLevel="2" x14ac:dyDescent="0.2">
      <c r="A63" s="49" t="s">
        <v>172</v>
      </c>
      <c r="B63" s="17" t="s">
        <v>11</v>
      </c>
      <c r="C63" s="52"/>
      <c r="D63" s="18"/>
      <c r="F63" s="1"/>
      <c r="G63" s="1"/>
    </row>
    <row r="64" spans="1:7" ht="30" hidden="1" outlineLevel="1" x14ac:dyDescent="0.2">
      <c r="A64" s="50" t="s">
        <v>177</v>
      </c>
      <c r="B64" s="53" t="s">
        <v>8</v>
      </c>
      <c r="C64" s="51"/>
      <c r="D64" s="18"/>
      <c r="F64" s="1"/>
      <c r="G64" s="1"/>
    </row>
    <row r="65" spans="1:7" ht="15" hidden="1" outlineLevel="2" x14ac:dyDescent="0.2">
      <c r="A65" s="49" t="s">
        <v>178</v>
      </c>
      <c r="B65" s="17" t="s">
        <v>8</v>
      </c>
      <c r="C65" s="52"/>
      <c r="D65" s="18"/>
      <c r="F65" s="1"/>
      <c r="G65" s="1"/>
    </row>
    <row r="66" spans="1:7" ht="15.75" hidden="1" outlineLevel="1" x14ac:dyDescent="0.2">
      <c r="A66" s="50" t="s">
        <v>183</v>
      </c>
      <c r="B66" s="53" t="s">
        <v>8</v>
      </c>
      <c r="C66" s="51"/>
      <c r="D66" s="18"/>
      <c r="F66" s="1"/>
      <c r="G66" s="1"/>
    </row>
    <row r="67" spans="1:7" ht="18.75" collapsed="1" x14ac:dyDescent="0.2">
      <c r="A67" s="50" t="s">
        <v>293</v>
      </c>
      <c r="B67" s="54" t="s">
        <v>11</v>
      </c>
      <c r="C67" s="51" t="s">
        <v>780</v>
      </c>
      <c r="D67" s="18"/>
      <c r="F67" s="1"/>
      <c r="G67" s="1"/>
    </row>
    <row r="68" spans="1:7" ht="27" customHeight="1" x14ac:dyDescent="0.25">
      <c r="A68" s="62" t="s">
        <v>189</v>
      </c>
      <c r="B68" s="38"/>
      <c r="C68" s="39"/>
      <c r="F68" s="1"/>
      <c r="G68" s="1"/>
    </row>
    <row r="69" spans="1:7" ht="15.75" x14ac:dyDescent="0.2">
      <c r="A69" s="50" t="s">
        <v>280</v>
      </c>
      <c r="B69" s="53" t="s">
        <v>11</v>
      </c>
      <c r="C69" s="51" t="s">
        <v>781</v>
      </c>
      <c r="D69" s="18"/>
      <c r="F69" s="1"/>
      <c r="G69" s="1"/>
    </row>
    <row r="70" spans="1:7" ht="15" hidden="1" outlineLevel="2" x14ac:dyDescent="0.2">
      <c r="A70" s="49" t="s">
        <v>281</v>
      </c>
      <c r="B70" s="17" t="s">
        <v>11</v>
      </c>
      <c r="C70" s="52"/>
      <c r="D70" s="18"/>
      <c r="F70" s="1"/>
      <c r="G70" s="1"/>
    </row>
    <row r="71" spans="1:7" ht="15" hidden="1" outlineLevel="2" x14ac:dyDescent="0.2">
      <c r="A71" s="49" t="s">
        <v>200</v>
      </c>
      <c r="B71" s="17" t="s">
        <v>11</v>
      </c>
      <c r="C71" s="52"/>
      <c r="D71" s="18"/>
      <c r="F71" s="1"/>
      <c r="G71" s="1"/>
    </row>
    <row r="72" spans="1:7" ht="15.75" collapsed="1" x14ac:dyDescent="0.2">
      <c r="A72" s="50" t="s">
        <v>205</v>
      </c>
      <c r="B72" s="53" t="s">
        <v>11</v>
      </c>
      <c r="C72" s="51"/>
      <c r="D72" s="18"/>
      <c r="F72" s="1"/>
      <c r="G72" s="1"/>
    </row>
    <row r="73" spans="1:7" ht="15" hidden="1" outlineLevel="2" x14ac:dyDescent="0.2">
      <c r="A73" s="49" t="s">
        <v>206</v>
      </c>
      <c r="B73" s="17" t="s">
        <v>8</v>
      </c>
      <c r="C73" s="52"/>
      <c r="D73" s="18"/>
      <c r="F73" s="1"/>
      <c r="G73" s="1"/>
    </row>
    <row r="74" spans="1:7" ht="30" hidden="1" outlineLevel="2" x14ac:dyDescent="0.2">
      <c r="A74" s="49" t="s">
        <v>211</v>
      </c>
      <c r="B74" s="17" t="s">
        <v>11</v>
      </c>
      <c r="C74" s="52"/>
      <c r="D74" s="18"/>
      <c r="F74" s="1"/>
      <c r="G74" s="1"/>
    </row>
    <row r="75" spans="1:7" ht="15" hidden="1" outlineLevel="2" x14ac:dyDescent="0.2">
      <c r="A75" s="49" t="s">
        <v>282</v>
      </c>
      <c r="B75" s="17" t="s">
        <v>11</v>
      </c>
      <c r="C75" s="52"/>
      <c r="D75" s="18"/>
      <c r="F75" s="1"/>
      <c r="G75" s="1"/>
    </row>
    <row r="76" spans="1:7" ht="27" customHeight="1" collapsed="1" x14ac:dyDescent="0.25">
      <c r="A76" s="62" t="s">
        <v>319</v>
      </c>
      <c r="B76" s="38"/>
      <c r="C76" s="39"/>
      <c r="F76" s="1"/>
      <c r="G76" s="1"/>
    </row>
    <row r="77" spans="1:7" ht="30.75" customHeight="1" x14ac:dyDescent="0.2">
      <c r="A77" s="50" t="s">
        <v>283</v>
      </c>
      <c r="B77" s="53" t="s">
        <v>11</v>
      </c>
      <c r="C77" s="51" t="s">
        <v>320</v>
      </c>
      <c r="D77" s="18"/>
      <c r="F77" s="1"/>
      <c r="G77" s="1"/>
    </row>
    <row r="78" spans="1:7" ht="15" hidden="1" outlineLevel="2" x14ac:dyDescent="0.2">
      <c r="A78" s="49" t="s">
        <v>223</v>
      </c>
      <c r="B78" s="17" t="s">
        <v>8</v>
      </c>
      <c r="C78" s="52"/>
      <c r="D78" s="18"/>
      <c r="F78" s="1"/>
      <c r="G78" s="1"/>
    </row>
    <row r="79" spans="1:7" ht="15" hidden="1" outlineLevel="2" x14ac:dyDescent="0.2">
      <c r="A79" s="49" t="s">
        <v>284</v>
      </c>
      <c r="B79" s="17" t="s">
        <v>8</v>
      </c>
      <c r="C79" s="52"/>
      <c r="D79" s="18"/>
      <c r="F79" s="1"/>
      <c r="G79" s="1"/>
    </row>
    <row r="80" spans="1:7" ht="30" hidden="1" outlineLevel="2" x14ac:dyDescent="0.2">
      <c r="A80" s="49" t="s">
        <v>285</v>
      </c>
      <c r="B80" s="17" t="s">
        <v>11</v>
      </c>
      <c r="C80" s="52"/>
      <c r="D80" s="18"/>
      <c r="F80" s="1"/>
      <c r="G80" s="1"/>
    </row>
    <row r="81" spans="1:7" ht="15" hidden="1" outlineLevel="2" x14ac:dyDescent="0.2">
      <c r="A81" s="49" t="s">
        <v>230</v>
      </c>
      <c r="B81" s="17" t="s">
        <v>8</v>
      </c>
      <c r="C81" s="52"/>
      <c r="D81" s="18"/>
      <c r="F81" s="1"/>
      <c r="G81" s="1"/>
    </row>
    <row r="82" spans="1:7" ht="15" hidden="1" outlineLevel="2" x14ac:dyDescent="0.2">
      <c r="A82" s="49" t="s">
        <v>231</v>
      </c>
      <c r="B82" s="17" t="s">
        <v>13</v>
      </c>
      <c r="C82" s="52" t="s">
        <v>782</v>
      </c>
      <c r="D82" s="18"/>
      <c r="F82" s="1"/>
      <c r="G82" s="1"/>
    </row>
    <row r="83" spans="1:7" ht="15" hidden="1" outlineLevel="2" x14ac:dyDescent="0.2">
      <c r="A83" s="49" t="s">
        <v>232</v>
      </c>
      <c r="B83" s="17" t="s">
        <v>8</v>
      </c>
      <c r="D83" s="18"/>
      <c r="F83" s="1"/>
      <c r="G83" s="1"/>
    </row>
    <row r="84" spans="1:7" ht="15" hidden="1" outlineLevel="2" x14ac:dyDescent="0.2">
      <c r="A84" s="49" t="s">
        <v>233</v>
      </c>
      <c r="B84" s="17" t="s">
        <v>11</v>
      </c>
      <c r="D84" s="18"/>
      <c r="F84" s="1"/>
      <c r="G84" s="1"/>
    </row>
    <row r="85" spans="1:7" ht="30" collapsed="1" x14ac:dyDescent="0.2">
      <c r="A85" s="50" t="s">
        <v>235</v>
      </c>
      <c r="B85" s="53" t="s">
        <v>13</v>
      </c>
      <c r="C85" s="96" t="s">
        <v>389</v>
      </c>
      <c r="D85" s="18"/>
      <c r="F85" s="1"/>
      <c r="G85" s="1"/>
    </row>
    <row r="86" spans="1:7" ht="15" hidden="1" outlineLevel="2" x14ac:dyDescent="0.2">
      <c r="A86" s="49" t="s">
        <v>240</v>
      </c>
      <c r="B86" s="17" t="s">
        <v>13</v>
      </c>
      <c r="C86" s="52" t="s">
        <v>446</v>
      </c>
      <c r="D86" s="18"/>
      <c r="F86" s="1"/>
      <c r="G86" s="1"/>
    </row>
    <row r="87" spans="1:7" ht="30" hidden="1" outlineLevel="2" x14ac:dyDescent="0.2">
      <c r="A87" s="49" t="s">
        <v>241</v>
      </c>
      <c r="B87" s="17" t="s">
        <v>13</v>
      </c>
      <c r="C87" s="52" t="s">
        <v>652</v>
      </c>
      <c r="D87" s="18"/>
      <c r="F87" s="1"/>
      <c r="G87" s="1"/>
    </row>
    <row r="88" spans="1:7" ht="15" hidden="1" outlineLevel="2" x14ac:dyDescent="0.2">
      <c r="A88" s="49" t="s">
        <v>242</v>
      </c>
      <c r="B88" s="17" t="s">
        <v>13</v>
      </c>
      <c r="C88" s="52" t="s">
        <v>470</v>
      </c>
      <c r="D88" s="18"/>
      <c r="F88" s="1"/>
      <c r="G88" s="1"/>
    </row>
    <row r="89" spans="1:7" ht="15" hidden="1" outlineLevel="2" x14ac:dyDescent="0.2">
      <c r="A89" s="49" t="s">
        <v>243</v>
      </c>
      <c r="B89" s="17" t="s">
        <v>13</v>
      </c>
      <c r="C89" s="95" t="s">
        <v>324</v>
      </c>
      <c r="D89" s="18"/>
      <c r="F89" s="1"/>
      <c r="G89" s="1"/>
    </row>
    <row r="90" spans="1:7" ht="30" hidden="1" outlineLevel="2" x14ac:dyDescent="0.2">
      <c r="A90" s="49" t="s">
        <v>244</v>
      </c>
      <c r="B90" s="17" t="s">
        <v>13</v>
      </c>
      <c r="C90" s="52" t="s">
        <v>783</v>
      </c>
      <c r="D90" s="18"/>
      <c r="F90" s="1"/>
      <c r="G90" s="1"/>
    </row>
    <row r="91" spans="1:7" ht="12.75" customHeight="1" collapsed="1" x14ac:dyDescent="0.2">
      <c r="F91" s="1"/>
      <c r="G91" s="1"/>
    </row>
    <row r="92" spans="1:7" ht="12.75" customHeight="1" x14ac:dyDescent="0.2">
      <c r="F92" s="1"/>
      <c r="G92" s="1"/>
    </row>
  </sheetData>
  <sheetProtection formatColumns="0" formatRows="0" insertHyperlinks="0"/>
  <dataConsolidate/>
  <conditionalFormatting sqref="B21:B24 B43:B67 B69:B75 B77:B90">
    <cfRule type="containsText" dxfId="435" priority="73" operator="containsText" text="TG0">
      <formula>NOT(ISERROR(SEARCH("TG0",B21)))</formula>
    </cfRule>
    <cfRule type="containsText" dxfId="434" priority="72" operator="containsText" text="TG1">
      <formula>NOT(ISERROR(SEARCH("TG1",B21)))</formula>
    </cfRule>
    <cfRule type="containsText" dxfId="433" priority="71" operator="containsText" text="TG2">
      <formula>NOT(ISERROR(SEARCH("TG2",B21)))</formula>
    </cfRule>
    <cfRule type="containsText" dxfId="432" priority="70" operator="containsText" text="TG3">
      <formula>NOT(ISERROR(SEARCH("TG3",B21)))</formula>
    </cfRule>
  </conditionalFormatting>
  <conditionalFormatting sqref="B22 B24">
    <cfRule type="containsText" dxfId="431" priority="69" operator="containsText" text="Ja">
      <formula>NOT(ISERROR(SEARCH("Ja",B22)))</formula>
    </cfRule>
  </conditionalFormatting>
  <conditionalFormatting sqref="B22">
    <cfRule type="containsText" dxfId="430" priority="68" operator="containsText" text="ja">
      <formula>NOT(ISERROR(SEARCH("ja",B22)))</formula>
    </cfRule>
  </conditionalFormatting>
  <conditionalFormatting sqref="B28">
    <cfRule type="cellIs" dxfId="429" priority="78" operator="lessThan">
      <formula>0.79</formula>
    </cfRule>
    <cfRule type="cellIs" dxfId="428" priority="79" operator="greaterThan">
      <formula>0.9</formula>
    </cfRule>
    <cfRule type="cellIs" dxfId="427" priority="80" operator="greaterThan">
      <formula>0.79</formula>
    </cfRule>
  </conditionalFormatting>
  <conditionalFormatting sqref="B29">
    <cfRule type="containsText" dxfId="426" priority="20" operator="containsText" text="For lite">
      <formula>NOT(ISERROR(SEARCH("For lite",B29)))</formula>
    </cfRule>
    <cfRule type="containsText" dxfId="425" priority="21" operator="containsText" text="Mangelfull">
      <formula>NOT(ISERROR(SEARCH("Mangelfull",B29)))</formula>
    </cfRule>
    <cfRule type="containsText" dxfId="424" priority="22" operator="containsText" text="Tilstrekkelig">
      <formula>NOT(ISERROR(SEARCH("Tilstrekkelig",B29)))</formula>
    </cfRule>
    <cfRule type="containsText" dxfId="423" priority="23" operator="containsText" text="God">
      <formula>NOT(ISERROR(SEARCH("God",B29)))</formula>
    </cfRule>
  </conditionalFormatting>
  <conditionalFormatting sqref="B33:B41 B77:B90">
    <cfRule type="containsText" dxfId="422" priority="77" operator="containsText" text="EG0">
      <formula>NOT(ISERROR(SEARCH("EG0",B33)))</formula>
    </cfRule>
    <cfRule type="containsText" dxfId="421" priority="76" operator="containsText" text="EG1">
      <formula>NOT(ISERROR(SEARCH("EG1",B33)))</formula>
    </cfRule>
    <cfRule type="containsText" dxfId="420" priority="75" operator="containsText" text="EG2">
      <formula>NOT(ISERROR(SEARCH("EG2",B33)))</formula>
    </cfRule>
  </conditionalFormatting>
  <conditionalFormatting sqref="B77:B90 B33:B41">
    <cfRule type="containsText" dxfId="419" priority="74" operator="containsText" text="EG3">
      <formula>NOT(ISERROR(SEARCH("EG3",B33)))</formula>
    </cfRule>
  </conditionalFormatting>
  <conditionalFormatting sqref="L2">
    <cfRule type="containsText" dxfId="418" priority="63" operator="containsText" text="TG0">
      <formula>NOT(ISERROR(SEARCH("TG0",L2)))</formula>
    </cfRule>
    <cfRule type="containsText" dxfId="417" priority="62" operator="containsText" text="TG0">
      <formula>NOT(ISERROR(SEARCH("TG0",L2)))</formula>
    </cfRule>
    <cfRule type="containsText" dxfId="416" priority="61" operator="containsText" text="TG1">
      <formula>NOT(ISERROR(SEARCH("TG1",L2)))</formula>
    </cfRule>
    <cfRule type="containsText" dxfId="415" priority="59" operator="containsText" text="TG3">
      <formula>NOT(ISERROR(SEARCH("TG3",L2)))</formula>
    </cfRule>
    <cfRule type="containsText" dxfId="414" priority="60" operator="containsText" text="TG2">
      <formula>NOT(ISERROR(SEARCH("TG2",L2)))</formula>
    </cfRule>
    <cfRule type="containsText" dxfId="413" priority="58" operator="containsText" text="Ja">
      <formula>NOT(ISERROR(SEARCH("Ja",L2)))</formula>
    </cfRule>
    <cfRule type="containsText" dxfId="412" priority="57" operator="containsText" text="ja">
      <formula>NOT(ISERROR(SEARCH("ja",L2)))</formula>
    </cfRule>
  </conditionalFormatting>
  <conditionalFormatting sqref="M2 O2:P2">
    <cfRule type="containsText" dxfId="411" priority="81" operator="containsText" text="EG3">
      <formula>NOT(ISERROR(SEARCH("EG3",M2)))</formula>
    </cfRule>
    <cfRule type="containsText" dxfId="410" priority="82" operator="containsText" text="EG2">
      <formula>NOT(ISERROR(SEARCH("EG2",M2)))</formula>
    </cfRule>
    <cfRule type="containsText" dxfId="409" priority="83" operator="containsText" text="EG1">
      <formula>NOT(ISERROR(SEARCH("EG1",M2)))</formula>
    </cfRule>
    <cfRule type="containsText" dxfId="408" priority="84" operator="containsText" text="EG0">
      <formula>NOT(ISERROR(SEARCH("EG0",M2)))</formula>
    </cfRule>
  </conditionalFormatting>
  <conditionalFormatting sqref="N2">
    <cfRule type="containsText" dxfId="407" priority="51" operator="containsText" text="Ja">
      <formula>NOT(ISERROR(SEARCH("Ja",N2)))</formula>
    </cfRule>
    <cfRule type="containsText" dxfId="406" priority="52" operator="containsText" text="TG3">
      <formula>NOT(ISERROR(SEARCH("TG3",N2)))</formula>
    </cfRule>
    <cfRule type="containsText" dxfId="405" priority="53" operator="containsText" text="TG2">
      <formula>NOT(ISERROR(SEARCH("TG2",N2)))</formula>
    </cfRule>
    <cfRule type="containsText" dxfId="404" priority="54" operator="containsText" text="TG1">
      <formula>NOT(ISERROR(SEARCH("TG1",N2)))</formula>
    </cfRule>
    <cfRule type="containsText" dxfId="403" priority="55" operator="containsText" text="TG0">
      <formula>NOT(ISERROR(SEARCH("TG0",N2)))</formula>
    </cfRule>
    <cfRule type="containsText" dxfId="402" priority="56" operator="containsText" text="TG0">
      <formula>NOT(ISERROR(SEARCH("TG0",N2)))</formula>
    </cfRule>
  </conditionalFormatting>
  <conditionalFormatting sqref="Q2">
    <cfRule type="cellIs" dxfId="401" priority="45" operator="greaterThan">
      <formula>0.79</formula>
    </cfRule>
    <cfRule type="cellIs" dxfId="400" priority="44" operator="greaterThan">
      <formula>0.9</formula>
    </cfRule>
    <cfRule type="cellIs" dxfId="399" priority="43" operator="lessThan">
      <formula>0.79</formula>
    </cfRule>
  </conditionalFormatting>
  <conditionalFormatting sqref="R2">
    <cfRule type="containsText" dxfId="398" priority="39" operator="containsText" text="For lite">
      <formula>NOT(ISERROR(SEARCH("For lite",R2)))</formula>
    </cfRule>
    <cfRule type="containsText" dxfId="397" priority="42" operator="containsText" text="God">
      <formula>NOT(ISERROR(SEARCH("God",R2)))</formula>
    </cfRule>
    <cfRule type="containsText" dxfId="396" priority="41" operator="containsText" text="Tilstrekkelig">
      <formula>NOT(ISERROR(SEARCH("Tilstrekkelig",R2)))</formula>
    </cfRule>
    <cfRule type="containsText" dxfId="395" priority="40" operator="containsText" text="Mangelfull">
      <formula>NOT(ISERROR(SEARCH("Mangelfull",R2)))</formula>
    </cfRule>
  </conditionalFormatting>
  <conditionalFormatting sqref="U2:AC2">
    <cfRule type="containsText" dxfId="394" priority="37" operator="containsText" text="EG0">
      <formula>NOT(ISERROR(SEARCH("EG0",U2)))</formula>
    </cfRule>
    <cfRule type="containsText" dxfId="393" priority="36" operator="containsText" text="EG1">
      <formula>NOT(ISERROR(SEARCH("EG1",U2)))</formula>
    </cfRule>
    <cfRule type="containsText" dxfId="392" priority="34" operator="containsText" text="EG3">
      <formula>NOT(ISERROR(SEARCH("EG3",U2)))</formula>
    </cfRule>
    <cfRule type="containsText" dxfId="391" priority="35" operator="containsText" text="EG2">
      <formula>NOT(ISERROR(SEARCH("EG2",U2)))</formula>
    </cfRule>
  </conditionalFormatting>
  <conditionalFormatting sqref="AD2:CB2">
    <cfRule type="containsText" dxfId="390" priority="10" operator="containsText" text="TG0">
      <formula>NOT(ISERROR(SEARCH("TG0",AD2)))</formula>
    </cfRule>
    <cfRule type="containsText" dxfId="389" priority="9" operator="containsText" text="TG1">
      <formula>NOT(ISERROR(SEARCH("TG1",AD2)))</formula>
    </cfRule>
    <cfRule type="containsText" dxfId="388" priority="8" operator="containsText" text="TG2">
      <formula>NOT(ISERROR(SEARCH("TG2",AD2)))</formula>
    </cfRule>
    <cfRule type="containsText" dxfId="387" priority="7" operator="containsText" text="TG3">
      <formula>NOT(ISERROR(SEARCH("TG3",AD2)))</formula>
    </cfRule>
  </conditionalFormatting>
  <conditionalFormatting sqref="BX2:CB2">
    <cfRule type="containsText" dxfId="386" priority="5" operator="containsText" text="ja">
      <formula>NOT(ISERROR(SEARCH("ja",BX2)))</formula>
    </cfRule>
    <cfRule type="containsText" dxfId="385" priority="6" operator="containsText" text="Ja">
      <formula>NOT(ISERROR(SEARCH("Ja",BX2)))</formula>
    </cfRule>
  </conditionalFormatting>
  <hyperlinks>
    <hyperlink ref="C14" r:id="rId1" xr:uid="{D0EAC996-B00D-4A43-AA0A-DCB0457CF3B1}"/>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6D6C21F5-6F5B-4B7E-9332-7B4D3CE100DC}">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218B05CD-5410-4CD7-AAB2-6B023AB8ADC8}">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C982DFF-6A32-423B-8C32-080E26158C95}">
          <x14:formula1>
            <xm:f>Evalueringsmatrise_grunnlag!$A$9:$A$13</xm:f>
          </x14:formula1>
          <xm:sqref>B33:B41</xm:sqref>
        </x14:dataValidation>
        <x14:dataValidation type="list" allowBlank="1" showInputMessage="1" showErrorMessage="1" xr:uid="{CEEF15C8-BDD6-480E-A691-6012B8F81069}">
          <x14:formula1>
            <xm:f>Evalueringsmatrise_grunnlag!$A$27:$A$28</xm:f>
          </x14:formula1>
          <xm:sqref>B24 B68 B76</xm:sqref>
        </x14:dataValidation>
        <x14:dataValidation type="list" allowBlank="1" showInputMessage="1" showErrorMessage="1" xr:uid="{43BB5A25-4E7C-4EC9-B279-AA76EE323E19}">
          <x14:formula1>
            <xm:f>Evalueringsmatrise_grunnlag!$A$2:$A$6</xm:f>
          </x14:formula1>
          <xm:sqref>B43:B67 B69:B75 B77:B90</xm:sqref>
        </x14:dataValidation>
        <x14:dataValidation type="list" allowBlank="1" showInputMessage="1" showErrorMessage="1" xr:uid="{44BF5697-243C-4375-9746-D29D094AF691}">
          <x14:formula1>
            <xm:f>Evalueringsmatrise_grunnlag!$A$21:$A$24</xm:f>
          </x14:formula1>
          <xm:sqref>B29</xm:sqref>
        </x14:dataValidation>
        <x14:dataValidation type="list" allowBlank="1" showInputMessage="1" showErrorMessage="1" xr:uid="{240D025C-0622-4FF4-8BE2-E9335F31C12B}">
          <x14:formula1>
            <xm:f>Evalueringsmatrise_grunnlag!$E$13:$E$17</xm:f>
          </x14:formula1>
          <xm:sqref>B22</xm:sqref>
        </x14:dataValidation>
        <x14:dataValidation type="list" allowBlank="1" showInputMessage="1" showErrorMessage="1" xr:uid="{95881D95-0F21-4399-A54A-F1E6E60A5159}">
          <x14:formula1>
            <xm:f>Evalueringsmatrise_grunnlag!$E$2:$E$4</xm:f>
          </x14:formula1>
          <xm:sqref>B31</xm:sqref>
        </x14:dataValidation>
        <x14:dataValidation type="list" allowBlank="1" showInputMessage="1" showErrorMessage="1" xr:uid="{40A4BD3B-9745-4CD9-B844-6DBB600970D8}">
          <x14:formula1>
            <xm:f>Evalueringsmatrise_grunnlag!$E$7:$E$10</xm:f>
          </x14:formula1>
          <xm:sqref>B23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E3E0C-A52A-4ADB-AC9A-E2A251BF5BB4}">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1"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1" x14ac:dyDescent="0.25">
      <c r="A2" s="31" t="str">
        <f>$A$11</f>
        <v>Vardåsen skole</v>
      </c>
      <c r="B2" s="65" t="str">
        <f>$B$12</f>
        <v>1.-7. trinn</v>
      </c>
      <c r="C2" s="22">
        <f>$B$13</f>
        <v>325</v>
      </c>
      <c r="D2" s="22">
        <f>$B$14</f>
        <v>0</v>
      </c>
      <c r="E2" s="22">
        <f>$B$15</f>
        <v>5520</v>
      </c>
      <c r="F2" s="66">
        <f>$B$16</f>
        <v>22351</v>
      </c>
      <c r="G2" s="66">
        <f>$B$17</f>
        <v>12485</v>
      </c>
      <c r="H2" s="66">
        <f>$B$18</f>
        <v>12485</v>
      </c>
      <c r="I2" s="66">
        <f>$B$19</f>
        <v>0</v>
      </c>
      <c r="J2" s="66">
        <f>$B$20</f>
        <v>1971</v>
      </c>
      <c r="K2" s="22">
        <f>$B$21</f>
        <v>2002</v>
      </c>
      <c r="L2" s="32" t="str">
        <f>$B$22</f>
        <v>Nei</v>
      </c>
      <c r="M2" s="32" t="str">
        <f>$B$23</f>
        <v>B</v>
      </c>
      <c r="N2" s="32" t="str">
        <f>$B$24</f>
        <v>Nei</v>
      </c>
      <c r="O2" s="33">
        <f>$B$26</f>
        <v>330.3</v>
      </c>
      <c r="P2" s="32">
        <f>$B$27</f>
        <v>367</v>
      </c>
      <c r="Q2" s="21">
        <f>$B$28</f>
        <v>0.88555858310626701</v>
      </c>
      <c r="R2" s="61" t="str">
        <f>$B$29</f>
        <v>God</v>
      </c>
      <c r="S2" s="22">
        <f>$B$30</f>
        <v>38.415384615384617</v>
      </c>
      <c r="T2" s="32" t="str">
        <f>$B$31</f>
        <v>↑</v>
      </c>
      <c r="U2" s="17" t="str">
        <f>$B$33</f>
        <v>EG1</v>
      </c>
      <c r="V2" s="17" t="str">
        <f>$B$34</f>
        <v>EG0</v>
      </c>
      <c r="W2" s="17" t="str">
        <f>$B$35</f>
        <v>EG0</v>
      </c>
      <c r="X2" s="17" t="str">
        <f>$B$36</f>
        <v>EG2</v>
      </c>
      <c r="Y2" s="17" t="str">
        <f>$B$37</f>
        <v>EG0</v>
      </c>
      <c r="Z2" s="17" t="str">
        <f>$B$38</f>
        <v>EG0</v>
      </c>
      <c r="AA2" s="17" t="str">
        <f>$B$39</f>
        <v>EG1</v>
      </c>
      <c r="AB2" s="17" t="str">
        <f>$B$40</f>
        <v>EG1</v>
      </c>
      <c r="AC2" s="17" t="str">
        <f>$B$41</f>
        <v>EG1</v>
      </c>
      <c r="AD2" s="17" t="str">
        <f>$B$43</f>
        <v>TG2</v>
      </c>
      <c r="AE2" s="17" t="str">
        <f>$B$44</f>
        <v>TG2</v>
      </c>
      <c r="AF2" s="17" t="str">
        <f>$B$45</f>
        <v>TG2</v>
      </c>
      <c r="AG2" s="17" t="str">
        <f>$B$46</f>
        <v>TG3</v>
      </c>
      <c r="AH2" s="17" t="str">
        <f>$B$47</f>
        <v>TG2</v>
      </c>
      <c r="AI2" s="17" t="str">
        <f>$B$48</f>
        <v>TG2</v>
      </c>
      <c r="AJ2" s="17" t="str">
        <f>$B$49</f>
        <v>TG3</v>
      </c>
      <c r="AK2" s="17" t="str">
        <f>$B$50</f>
        <v>TG1</v>
      </c>
      <c r="AL2" s="17" t="str">
        <f>$B$51</f>
        <v>TG2</v>
      </c>
      <c r="AM2" s="17" t="str">
        <f>$B$52</f>
        <v>TG2</v>
      </c>
      <c r="AN2" s="17" t="str">
        <f>$B$53</f>
        <v>TG3</v>
      </c>
      <c r="AO2" s="17" t="str">
        <f>$B$54</f>
        <v>TG1</v>
      </c>
      <c r="AP2" s="17" t="str">
        <f>$B$55</f>
        <v>-</v>
      </c>
      <c r="AQ2" s="17" t="str">
        <f>$B$56</f>
        <v>TG2</v>
      </c>
      <c r="AR2" s="17" t="str">
        <f>$B$57</f>
        <v>TG2</v>
      </c>
      <c r="AS2" s="17" t="str">
        <f>$B$58</f>
        <v>TG2</v>
      </c>
      <c r="AT2" s="17" t="str">
        <f>$B$59</f>
        <v>TG1</v>
      </c>
      <c r="AU2" s="17" t="str">
        <f>$B$60</f>
        <v>TG2</v>
      </c>
      <c r="AV2" s="17" t="str">
        <f>$B$61</f>
        <v>TG1</v>
      </c>
      <c r="AW2" s="17" t="str">
        <f>$B$62</f>
        <v>TG1</v>
      </c>
      <c r="AX2" s="17" t="str">
        <f>$B$63</f>
        <v>TG3</v>
      </c>
      <c r="AY2" s="17" t="str">
        <f>$B$64</f>
        <v>TG1</v>
      </c>
      <c r="AZ2" s="17" t="str">
        <f>$B$65</f>
        <v>TG1</v>
      </c>
      <c r="BA2" s="17" t="str">
        <f>$B$66</f>
        <v>TG3</v>
      </c>
      <c r="BB2" s="17" t="str">
        <f>$B$67</f>
        <v>TG2</v>
      </c>
      <c r="BC2" s="17" t="str">
        <f>$B$69</f>
        <v>TG1</v>
      </c>
      <c r="BD2" s="17" t="str">
        <f>$B$70</f>
        <v>TG1</v>
      </c>
      <c r="BE2" s="17" t="str">
        <f>$B$71</f>
        <v>TG1</v>
      </c>
      <c r="BF2" s="17" t="str">
        <f>$B$72</f>
        <v>TG2</v>
      </c>
      <c r="BG2" s="17" t="str">
        <f>$B$73</f>
        <v>TG2</v>
      </c>
      <c r="BH2" s="17" t="str">
        <f>$B$74</f>
        <v>TG2</v>
      </c>
      <c r="BI2" s="17" t="str">
        <f>$B$75</f>
        <v>TG1</v>
      </c>
      <c r="BJ2" s="17" t="str">
        <f>$B$77</f>
        <v>TG3</v>
      </c>
      <c r="BK2" s="17" t="str">
        <f>$B$78</f>
        <v>TG2</v>
      </c>
      <c r="BL2" s="17" t="str">
        <f>$B$79</f>
        <v>TG3</v>
      </c>
      <c r="BM2" s="17" t="str">
        <f>$B$80</f>
        <v>TG3</v>
      </c>
      <c r="BN2" s="17" t="str">
        <f>$B$81</f>
        <v>TG3</v>
      </c>
      <c r="BO2" s="17" t="str">
        <f>$B$82</f>
        <v>TG3</v>
      </c>
      <c r="BP2" s="17" t="str">
        <f>$B$83</f>
        <v>TG3</v>
      </c>
      <c r="BQ2" s="17" t="str">
        <f>$B$84</f>
        <v>TG3</v>
      </c>
      <c r="BR2" s="17" t="str">
        <f>$B$85</f>
        <v>TG2</v>
      </c>
      <c r="BS2" s="17" t="str">
        <f>$B$86</f>
        <v>TG1</v>
      </c>
      <c r="BT2" s="17" t="str">
        <f>$B$87</f>
        <v>TG3</v>
      </c>
      <c r="BU2" s="17" t="str">
        <f>$B$88</f>
        <v>TG3</v>
      </c>
      <c r="BV2" s="17" t="str">
        <f>$B$89</f>
        <v>TG3</v>
      </c>
      <c r="BW2" s="17" t="str">
        <f>$B$90</f>
        <v>TG1</v>
      </c>
      <c r="BX2" s="17" t="e">
        <f>#REF!</f>
        <v>#REF!</v>
      </c>
      <c r="BY2" s="17" t="e">
        <f>#REF!</f>
        <v>#REF!</v>
      </c>
      <c r="BZ2" s="17" t="e">
        <f>#REF!</f>
        <v>#REF!</v>
      </c>
      <c r="CA2" s="17" t="e">
        <f>#REF!</f>
        <v>#REF!</v>
      </c>
      <c r="CB2" s="17" t="e">
        <f>#REF!</f>
        <v>#REF!</v>
      </c>
      <c r="CC2" s="97" t="e">
        <f>#REF!</f>
        <v>#REF!</v>
      </c>
    </row>
    <row r="3" spans="1:81" hidden="1" outlineLevel="1" x14ac:dyDescent="0.2">
      <c r="B3" s="1"/>
    </row>
    <row r="4" spans="1:81" hidden="1" outlineLevel="1" x14ac:dyDescent="0.2">
      <c r="B4" s="5"/>
    </row>
    <row r="5" spans="1:81" hidden="1" outlineLevel="1" x14ac:dyDescent="0.2"/>
    <row r="6" spans="1:81" hidden="1" outlineLevel="1" x14ac:dyDescent="0.2"/>
    <row r="7" spans="1:81" hidden="1" outlineLevel="1"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784</v>
      </c>
      <c r="B11" s="9" t="s">
        <v>303</v>
      </c>
      <c r="C11" s="9" t="s">
        <v>304</v>
      </c>
      <c r="AT11" s="1"/>
      <c r="AU11" s="1"/>
    </row>
    <row r="12" spans="1:81" ht="15.75" x14ac:dyDescent="0.25">
      <c r="A12" s="51" t="s">
        <v>247</v>
      </c>
      <c r="B12" s="34" t="s">
        <v>332</v>
      </c>
      <c r="C12" s="51"/>
      <c r="D12" s="10"/>
      <c r="E12" s="10"/>
      <c r="F12" s="10"/>
      <c r="G12" s="10"/>
      <c r="H12" s="10"/>
      <c r="I12" s="10"/>
      <c r="J12" s="10"/>
      <c r="K12" s="10"/>
      <c r="L12" s="10"/>
      <c r="M12" s="10"/>
      <c r="N12" s="10"/>
      <c r="O12" s="10"/>
      <c r="P12" s="10"/>
      <c r="Q12" s="10"/>
      <c r="R12" s="10"/>
      <c r="S12" s="10"/>
      <c r="T12" s="10"/>
      <c r="U12" s="10"/>
      <c r="V12" s="10"/>
      <c r="W12" s="10"/>
      <c r="X12" s="10"/>
      <c r="BA12" s="10"/>
      <c r="BB12" s="10"/>
    </row>
    <row r="13" spans="1:81" ht="15.75" x14ac:dyDescent="0.25">
      <c r="A13" s="51" t="s">
        <v>248</v>
      </c>
      <c r="B13" s="19">
        <v>325</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row>
    <row r="14" spans="1:81" ht="15.75" x14ac:dyDescent="0.25">
      <c r="A14" s="51" t="s">
        <v>249</v>
      </c>
      <c r="B14" s="28"/>
      <c r="C14" s="71" t="s">
        <v>410</v>
      </c>
      <c r="D14" s="10"/>
      <c r="E14" s="10"/>
      <c r="F14" s="10"/>
      <c r="G14" s="10"/>
      <c r="H14" s="10"/>
      <c r="I14" s="10"/>
      <c r="J14" s="10"/>
      <c r="K14" s="10"/>
      <c r="L14" s="10"/>
      <c r="O14" s="10"/>
    </row>
    <row r="15" spans="1:81" ht="15" x14ac:dyDescent="0.2">
      <c r="A15" s="51" t="s">
        <v>250</v>
      </c>
      <c r="B15" s="17">
        <v>5520</v>
      </c>
      <c r="C15" s="51"/>
      <c r="F15" s="1"/>
      <c r="G15" s="1"/>
    </row>
    <row r="16" spans="1:81" ht="15" x14ac:dyDescent="0.2">
      <c r="A16" s="51" t="s">
        <v>251</v>
      </c>
      <c r="B16" s="17">
        <v>22351</v>
      </c>
      <c r="C16" s="51"/>
      <c r="F16" s="1"/>
      <c r="G16" s="1"/>
    </row>
    <row r="17" spans="1:15" ht="15" x14ac:dyDescent="0.2">
      <c r="A17" s="51" t="s">
        <v>252</v>
      </c>
      <c r="B17" s="63">
        <f>$B$18+$B$19</f>
        <v>12485</v>
      </c>
      <c r="C17" s="51"/>
      <c r="F17" s="1"/>
      <c r="G17" s="1"/>
    </row>
    <row r="18" spans="1:15" ht="15" hidden="1" outlineLevel="2" x14ac:dyDescent="0.2">
      <c r="A18" s="49" t="s">
        <v>253</v>
      </c>
      <c r="B18" s="17">
        <v>12485</v>
      </c>
      <c r="C18" s="52"/>
      <c r="F18" s="1"/>
      <c r="G18" s="1"/>
    </row>
    <row r="19" spans="1:15" ht="15" hidden="1" outlineLevel="2" x14ac:dyDescent="0.2">
      <c r="A19" s="49" t="s">
        <v>254</v>
      </c>
      <c r="B19" s="17">
        <v>0</v>
      </c>
      <c r="C19" s="52"/>
      <c r="F19" s="1"/>
      <c r="G19" s="1"/>
    </row>
    <row r="20" spans="1:15" ht="30" collapsed="1" x14ac:dyDescent="0.2">
      <c r="A20" s="51" t="s">
        <v>255</v>
      </c>
      <c r="B20" s="17">
        <v>1971</v>
      </c>
      <c r="C20" s="51" t="s">
        <v>785</v>
      </c>
      <c r="F20" s="1"/>
      <c r="G20" s="1"/>
    </row>
    <row r="21" spans="1:15" ht="15" x14ac:dyDescent="0.2">
      <c r="A21" s="51" t="s">
        <v>256</v>
      </c>
      <c r="B21" s="17">
        <v>2002</v>
      </c>
      <c r="C21" s="51"/>
      <c r="F21" s="1"/>
      <c r="G21" s="1"/>
    </row>
    <row r="22" spans="1:15" ht="15" x14ac:dyDescent="0.2">
      <c r="A22" s="51" t="s">
        <v>257</v>
      </c>
      <c r="B22" s="17" t="s">
        <v>30</v>
      </c>
      <c r="C22" s="51"/>
      <c r="F22" s="1"/>
      <c r="G22" s="1"/>
    </row>
    <row r="23" spans="1:15" ht="32.1" customHeight="1" x14ac:dyDescent="0.2">
      <c r="A23" s="51" t="s">
        <v>258</v>
      </c>
      <c r="B23" s="17" t="s">
        <v>18</v>
      </c>
      <c r="C23" s="51" t="str">
        <f>IF(Vardåsen!B23=Evalueringsmatrise_grunnlag!E7,"Vedlikehold og utskifting ved A-bygg er allerede finansiert ifm. vedlikeholdsstrategien og midler er allokert hos Eiendom."," ")</f>
        <v xml:space="preserve"> </v>
      </c>
      <c r="F23" s="1"/>
      <c r="G23" s="1"/>
    </row>
    <row r="24" spans="1:15" ht="15" x14ac:dyDescent="0.2">
      <c r="A24" s="51" t="s">
        <v>259</v>
      </c>
      <c r="B24" s="17" t="s">
        <v>30</v>
      </c>
      <c r="C24" s="51"/>
      <c r="F24" s="1"/>
      <c r="G24" s="1"/>
    </row>
    <row r="25" spans="1:15" ht="27" customHeight="1" x14ac:dyDescent="0.25">
      <c r="A25" s="62" t="s">
        <v>309</v>
      </c>
      <c r="B25" s="38"/>
      <c r="C25" s="39"/>
      <c r="F25" s="1"/>
      <c r="G25" s="1"/>
    </row>
    <row r="26" spans="1:15" ht="30" hidden="1" outlineLevel="2" x14ac:dyDescent="0.25">
      <c r="A26" s="49" t="s">
        <v>310</v>
      </c>
      <c r="B26" s="22">
        <f>B27*0.9</f>
        <v>330.3</v>
      </c>
      <c r="C26" s="52"/>
      <c r="D26" s="10"/>
      <c r="E26" s="10"/>
      <c r="F26" s="10"/>
      <c r="G26" s="10"/>
      <c r="H26" s="10"/>
      <c r="I26" s="10"/>
      <c r="J26" s="10"/>
      <c r="K26" s="10"/>
      <c r="L26" s="10"/>
      <c r="O26" s="10"/>
    </row>
    <row r="27" spans="1:15" ht="30" hidden="1" outlineLevel="2" x14ac:dyDescent="0.25">
      <c r="A27" s="49" t="s">
        <v>311</v>
      </c>
      <c r="B27" s="19">
        <v>367</v>
      </c>
      <c r="C27" s="52"/>
      <c r="D27" s="10"/>
      <c r="E27" s="10"/>
      <c r="F27" s="10"/>
      <c r="G27" s="10"/>
      <c r="H27" s="10"/>
      <c r="I27" s="10"/>
      <c r="J27" s="10"/>
      <c r="K27" s="10"/>
      <c r="L27" s="10"/>
      <c r="O27" s="10"/>
    </row>
    <row r="28" spans="1:15" ht="15" collapsed="1" x14ac:dyDescent="0.25">
      <c r="A28" s="50" t="s">
        <v>290</v>
      </c>
      <c r="B28" s="21">
        <f>B13/B27</f>
        <v>0.88555858310626701</v>
      </c>
      <c r="C28" s="51"/>
      <c r="F28" s="1"/>
      <c r="G28" s="1"/>
    </row>
    <row r="29" spans="1:15" ht="15" x14ac:dyDescent="0.2">
      <c r="A29" s="50" t="s">
        <v>263</v>
      </c>
      <c r="B29" s="67" t="s">
        <v>39</v>
      </c>
      <c r="C29" s="51"/>
      <c r="F29" s="1"/>
      <c r="G29" s="1"/>
    </row>
    <row r="30" spans="1:15" ht="30" hidden="1" outlineLevel="2" x14ac:dyDescent="0.25">
      <c r="A30" s="49" t="s">
        <v>264</v>
      </c>
      <c r="B30" s="22">
        <f>$B$17/$B$13</f>
        <v>38.415384615384617</v>
      </c>
      <c r="C30" s="52"/>
      <c r="D30" s="10"/>
      <c r="E30" s="10"/>
      <c r="F30" s="10"/>
      <c r="G30" s="10"/>
      <c r="H30" s="10"/>
      <c r="I30" s="10"/>
      <c r="J30" s="10"/>
      <c r="K30" s="10"/>
      <c r="L30" s="10"/>
      <c r="O30" s="10"/>
    </row>
    <row r="31" spans="1:15" ht="15" collapsed="1" x14ac:dyDescent="0.2">
      <c r="A31" s="50" t="s">
        <v>291</v>
      </c>
      <c r="B31" s="30" t="s">
        <v>4</v>
      </c>
      <c r="C31" s="51" t="s">
        <v>416</v>
      </c>
      <c r="F31" s="1"/>
      <c r="G31" s="1"/>
    </row>
    <row r="32" spans="1:15" ht="27" customHeight="1" x14ac:dyDescent="0.25">
      <c r="A32" s="62" t="s">
        <v>313</v>
      </c>
      <c r="B32" s="38" t="s">
        <v>313</v>
      </c>
      <c r="C32" s="39" t="s">
        <v>313</v>
      </c>
      <c r="F32" s="1"/>
      <c r="G32" s="1"/>
    </row>
    <row r="33" spans="1:7" ht="15.75" hidden="1" outlineLevel="1" x14ac:dyDescent="0.2">
      <c r="A33" s="50" t="s">
        <v>51</v>
      </c>
      <c r="B33" s="53" t="s">
        <v>23</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25</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23</v>
      </c>
      <c r="C39" s="52"/>
      <c r="F39" s="1"/>
      <c r="G39" s="1"/>
    </row>
    <row r="40" spans="1:7" ht="15.75" hidden="1" outlineLevel="1" x14ac:dyDescent="0.2">
      <c r="A40" s="50" t="s">
        <v>84</v>
      </c>
      <c r="B40" s="53" t="s">
        <v>23</v>
      </c>
      <c r="C40" s="51"/>
      <c r="F40" s="1"/>
      <c r="G40" s="1"/>
    </row>
    <row r="41" spans="1:7" ht="18.75" collapsed="1" x14ac:dyDescent="0.2">
      <c r="A41" s="50" t="s">
        <v>272</v>
      </c>
      <c r="B41" s="54" t="s">
        <v>23</v>
      </c>
      <c r="C41" s="51"/>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11</v>
      </c>
      <c r="C44" s="52"/>
      <c r="F44" s="1"/>
      <c r="G44" s="1"/>
    </row>
    <row r="45" spans="1:7" ht="15" hidden="1" outlineLevel="2" x14ac:dyDescent="0.2">
      <c r="A45" s="49" t="s">
        <v>105</v>
      </c>
      <c r="B45" s="17" t="s">
        <v>11</v>
      </c>
      <c r="C45" s="52"/>
      <c r="F45" s="1"/>
      <c r="G45" s="1"/>
    </row>
    <row r="46" spans="1:7" ht="15" hidden="1" outlineLevel="2" x14ac:dyDescent="0.2">
      <c r="A46" s="49" t="s">
        <v>110</v>
      </c>
      <c r="B46" s="17" t="s">
        <v>13</v>
      </c>
      <c r="C46" s="52" t="s">
        <v>786</v>
      </c>
      <c r="F46" s="1"/>
      <c r="G46" s="1"/>
    </row>
    <row r="47" spans="1:7" ht="15" hidden="1" outlineLevel="2" x14ac:dyDescent="0.2">
      <c r="A47" s="49" t="s">
        <v>115</v>
      </c>
      <c r="B47" s="17" t="s">
        <v>11</v>
      </c>
      <c r="C47" s="52"/>
      <c r="F47" s="1"/>
      <c r="G47" s="1"/>
    </row>
    <row r="48" spans="1:7" ht="15" hidden="1" outlineLevel="2" x14ac:dyDescent="0.2">
      <c r="A48" s="49" t="s">
        <v>116</v>
      </c>
      <c r="B48" s="17" t="s">
        <v>11</v>
      </c>
      <c r="C48" s="52"/>
      <c r="F48" s="1"/>
      <c r="G48" s="1"/>
    </row>
    <row r="49" spans="1:7" ht="15" hidden="1" outlineLevel="2" x14ac:dyDescent="0.2">
      <c r="A49" s="49" t="s">
        <v>117</v>
      </c>
      <c r="B49" s="17" t="s">
        <v>13</v>
      </c>
      <c r="C49" s="52" t="s">
        <v>787</v>
      </c>
      <c r="F49" s="1"/>
      <c r="G49" s="1"/>
    </row>
    <row r="50" spans="1:7" ht="15" hidden="1" outlineLevel="2" x14ac:dyDescent="0.2">
      <c r="A50" s="49" t="s">
        <v>122</v>
      </c>
      <c r="B50" s="17" t="s">
        <v>8</v>
      </c>
      <c r="C50" s="52"/>
      <c r="F50" s="1"/>
      <c r="G50" s="1"/>
    </row>
    <row r="51" spans="1:7" ht="15" hidden="1" outlineLevel="2" x14ac:dyDescent="0.2">
      <c r="A51" s="49" t="s">
        <v>127</v>
      </c>
      <c r="B51" s="17" t="s">
        <v>11</v>
      </c>
      <c r="C51" s="52"/>
      <c r="F51" s="1"/>
      <c r="G51" s="1"/>
    </row>
    <row r="52" spans="1:7" ht="15.75" hidden="1" outlineLevel="1" x14ac:dyDescent="0.2">
      <c r="A52" s="50" t="s">
        <v>273</v>
      </c>
      <c r="B52" s="53" t="s">
        <v>11</v>
      </c>
      <c r="C52" s="51"/>
      <c r="F52" s="1"/>
      <c r="G52" s="1"/>
    </row>
    <row r="53" spans="1:7" ht="15" hidden="1" outlineLevel="2" x14ac:dyDescent="0.2">
      <c r="A53" s="49" t="s">
        <v>132</v>
      </c>
      <c r="B53" s="17" t="s">
        <v>13</v>
      </c>
      <c r="C53" s="52" t="s">
        <v>788</v>
      </c>
      <c r="F53" s="1"/>
      <c r="G53" s="1"/>
    </row>
    <row r="54" spans="1:7" ht="15" hidden="1" outlineLevel="2" x14ac:dyDescent="0.2">
      <c r="A54" s="49" t="s">
        <v>137</v>
      </c>
      <c r="B54" s="17" t="s">
        <v>8</v>
      </c>
      <c r="C54" s="52"/>
      <c r="F54" s="1"/>
      <c r="G54" s="1"/>
    </row>
    <row r="55" spans="1:7" ht="15" hidden="1" outlineLevel="2" x14ac:dyDescent="0.2">
      <c r="A55" s="49" t="s">
        <v>142</v>
      </c>
      <c r="B55" s="17" t="s">
        <v>2</v>
      </c>
      <c r="C55" s="52"/>
      <c r="F55" s="1"/>
      <c r="G55" s="1"/>
    </row>
    <row r="56" spans="1:7" ht="15" hidden="1" outlineLevel="2" x14ac:dyDescent="0.2">
      <c r="A56" s="49" t="s">
        <v>274</v>
      </c>
      <c r="B56" s="17" t="s">
        <v>11</v>
      </c>
      <c r="C56" s="52"/>
      <c r="F56" s="1"/>
      <c r="G56" s="1"/>
    </row>
    <row r="57" spans="1:7" ht="15.75" hidden="1" outlineLevel="1" x14ac:dyDescent="0.2">
      <c r="A57" s="50" t="s">
        <v>275</v>
      </c>
      <c r="B57" s="53" t="s">
        <v>11</v>
      </c>
      <c r="C57" s="51"/>
      <c r="F57" s="1"/>
      <c r="G57" s="1"/>
    </row>
    <row r="58" spans="1:7" ht="15" hidden="1" outlineLevel="2" x14ac:dyDescent="0.2">
      <c r="A58" s="49" t="s">
        <v>276</v>
      </c>
      <c r="B58" s="17" t="s">
        <v>11</v>
      </c>
      <c r="C58" s="52"/>
      <c r="F58" s="1"/>
      <c r="G58" s="1"/>
    </row>
    <row r="59" spans="1:7" ht="15" hidden="1" outlineLevel="2" x14ac:dyDescent="0.2">
      <c r="A59" s="49" t="s">
        <v>158</v>
      </c>
      <c r="B59" s="17" t="s">
        <v>8</v>
      </c>
      <c r="C59" s="52"/>
      <c r="F59" s="1"/>
      <c r="G59" s="1"/>
    </row>
    <row r="60" spans="1:7" ht="15" hidden="1" outlineLevel="2" x14ac:dyDescent="0.2">
      <c r="A60" s="49" t="s">
        <v>163</v>
      </c>
      <c r="B60" s="17" t="s">
        <v>11</v>
      </c>
      <c r="C60" s="52"/>
      <c r="F60" s="1"/>
      <c r="G60" s="1"/>
    </row>
    <row r="61" spans="1:7" ht="15" hidden="1" outlineLevel="2" x14ac:dyDescent="0.2">
      <c r="A61" s="49" t="s">
        <v>277</v>
      </c>
      <c r="B61" s="17" t="s">
        <v>8</v>
      </c>
      <c r="C61" s="52"/>
      <c r="F61" s="1"/>
      <c r="G61" s="1"/>
    </row>
    <row r="62" spans="1:7" ht="15" hidden="1" outlineLevel="2" x14ac:dyDescent="0.2">
      <c r="A62" s="49" t="s">
        <v>278</v>
      </c>
      <c r="B62" s="17" t="s">
        <v>8</v>
      </c>
      <c r="C62" s="52"/>
      <c r="F62" s="1"/>
      <c r="G62" s="1"/>
    </row>
    <row r="63" spans="1:7" ht="15" hidden="1" outlineLevel="2" x14ac:dyDescent="0.2">
      <c r="A63" s="49" t="s">
        <v>172</v>
      </c>
      <c r="B63" s="17" t="s">
        <v>13</v>
      </c>
      <c r="C63" s="52" t="s">
        <v>789</v>
      </c>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13</v>
      </c>
      <c r="C66" s="51" t="s">
        <v>790</v>
      </c>
      <c r="F66" s="1"/>
      <c r="G66" s="1"/>
    </row>
    <row r="67" spans="1:7" ht="30" collapsed="1" x14ac:dyDescent="0.2">
      <c r="A67" s="50" t="s">
        <v>293</v>
      </c>
      <c r="B67" s="54" t="s">
        <v>11</v>
      </c>
      <c r="C67" s="51" t="s">
        <v>791</v>
      </c>
      <c r="F67" s="1"/>
      <c r="G67" s="1"/>
    </row>
    <row r="68" spans="1:7" ht="27" customHeight="1" x14ac:dyDescent="0.25">
      <c r="A68" s="62" t="s">
        <v>189</v>
      </c>
      <c r="B68" s="38"/>
      <c r="C68" s="39"/>
      <c r="F68" s="1"/>
      <c r="G68" s="1"/>
    </row>
    <row r="69" spans="1:7" ht="15.75" x14ac:dyDescent="0.2">
      <c r="A69" s="50" t="s">
        <v>280</v>
      </c>
      <c r="B69" s="53" t="s">
        <v>8</v>
      </c>
      <c r="C69" s="51"/>
      <c r="F69" s="1"/>
      <c r="G69" s="1"/>
    </row>
    <row r="70" spans="1:7" ht="15" hidden="1" outlineLevel="2" x14ac:dyDescent="0.2">
      <c r="A70" s="49" t="s">
        <v>281</v>
      </c>
      <c r="B70" s="17" t="s">
        <v>8</v>
      </c>
      <c r="C70" s="52"/>
      <c r="F70" s="1"/>
      <c r="G70" s="1"/>
    </row>
    <row r="71" spans="1:7" ht="15" hidden="1" outlineLevel="2" x14ac:dyDescent="0.2">
      <c r="A71" s="49" t="s">
        <v>200</v>
      </c>
      <c r="B71" s="17" t="s">
        <v>8</v>
      </c>
      <c r="C71" s="52"/>
      <c r="F71" s="1"/>
      <c r="G71" s="1"/>
    </row>
    <row r="72" spans="1:7" ht="15.75" collapsed="1" x14ac:dyDescent="0.2">
      <c r="A72" s="50" t="s">
        <v>205</v>
      </c>
      <c r="B72" s="53" t="s">
        <v>11</v>
      </c>
      <c r="C72" s="51"/>
      <c r="F72" s="1"/>
      <c r="G72" s="1"/>
    </row>
    <row r="73" spans="1:7" ht="15" hidden="1" outlineLevel="2" x14ac:dyDescent="0.2">
      <c r="A73" s="49" t="s">
        <v>206</v>
      </c>
      <c r="B73" s="17" t="s">
        <v>11</v>
      </c>
      <c r="C73" s="52"/>
      <c r="F73" s="1"/>
      <c r="G73" s="1"/>
    </row>
    <row r="74" spans="1:7" ht="30" hidden="1" outlineLevel="2" x14ac:dyDescent="0.2">
      <c r="A74" s="49" t="s">
        <v>211</v>
      </c>
      <c r="B74" s="17" t="s">
        <v>11</v>
      </c>
      <c r="C74" s="52"/>
      <c r="F74" s="1"/>
      <c r="G74" s="1"/>
    </row>
    <row r="75" spans="1:7" ht="15" hidden="1" outlineLevel="2" x14ac:dyDescent="0.2">
      <c r="A75" s="49" t="s">
        <v>282</v>
      </c>
      <c r="B75" s="17" t="s">
        <v>8</v>
      </c>
      <c r="C75" s="52"/>
      <c r="F75" s="1"/>
      <c r="G75" s="1"/>
    </row>
    <row r="76" spans="1:7" ht="27" customHeight="1" collapsed="1" x14ac:dyDescent="0.25">
      <c r="A76" s="62" t="s">
        <v>319</v>
      </c>
      <c r="B76" s="38"/>
      <c r="C76" s="39"/>
      <c r="F76" s="1"/>
      <c r="G76" s="1"/>
    </row>
    <row r="77" spans="1:7" ht="30" x14ac:dyDescent="0.2">
      <c r="A77" s="50" t="s">
        <v>283</v>
      </c>
      <c r="B77" s="53" t="s">
        <v>13</v>
      </c>
      <c r="C77" s="51" t="s">
        <v>417</v>
      </c>
      <c r="F77" s="1"/>
      <c r="G77" s="1"/>
    </row>
    <row r="78" spans="1:7" ht="15" hidden="1" outlineLevel="2" x14ac:dyDescent="0.2">
      <c r="A78" s="49" t="s">
        <v>223</v>
      </c>
      <c r="B78" s="17" t="s">
        <v>11</v>
      </c>
      <c r="C78" s="52"/>
      <c r="F78" s="1"/>
      <c r="G78" s="1"/>
    </row>
    <row r="79" spans="1:7" ht="30" hidden="1" outlineLevel="2" x14ac:dyDescent="0.2">
      <c r="A79" s="49" t="s">
        <v>284</v>
      </c>
      <c r="B79" s="17" t="s">
        <v>13</v>
      </c>
      <c r="C79" s="52" t="s">
        <v>792</v>
      </c>
      <c r="F79" s="1"/>
      <c r="G79" s="1"/>
    </row>
    <row r="80" spans="1:7" ht="30" hidden="1" outlineLevel="2" x14ac:dyDescent="0.2">
      <c r="A80" s="49" t="s">
        <v>285</v>
      </c>
      <c r="B80" s="17" t="s">
        <v>13</v>
      </c>
      <c r="C80" s="52" t="s">
        <v>793</v>
      </c>
      <c r="F80" s="1"/>
      <c r="G80" s="1"/>
    </row>
    <row r="81" spans="1:7" ht="15" hidden="1" outlineLevel="2" x14ac:dyDescent="0.2">
      <c r="A81" s="49" t="s">
        <v>230</v>
      </c>
      <c r="B81" s="17" t="s">
        <v>13</v>
      </c>
      <c r="C81" s="52" t="s">
        <v>794</v>
      </c>
      <c r="F81" s="1"/>
      <c r="G81" s="1"/>
    </row>
    <row r="82" spans="1:7" ht="15" hidden="1" outlineLevel="2" x14ac:dyDescent="0.2">
      <c r="A82" s="49" t="s">
        <v>231</v>
      </c>
      <c r="B82" s="17" t="s">
        <v>13</v>
      </c>
      <c r="C82" s="52" t="s">
        <v>795</v>
      </c>
      <c r="F82" s="1"/>
      <c r="G82" s="1"/>
    </row>
    <row r="83" spans="1:7" ht="30" hidden="1" outlineLevel="2" x14ac:dyDescent="0.2">
      <c r="A83" s="49" t="s">
        <v>232</v>
      </c>
      <c r="B83" s="17" t="s">
        <v>13</v>
      </c>
      <c r="C83" s="52" t="s">
        <v>796</v>
      </c>
      <c r="F83" s="1"/>
      <c r="G83" s="1"/>
    </row>
    <row r="84" spans="1:7" ht="45" hidden="1" outlineLevel="2" x14ac:dyDescent="0.2">
      <c r="A84" s="49" t="s">
        <v>233</v>
      </c>
      <c r="B84" s="17" t="s">
        <v>13</v>
      </c>
      <c r="C84" s="52" t="s">
        <v>797</v>
      </c>
      <c r="F84" s="1"/>
      <c r="G84" s="1"/>
    </row>
    <row r="85" spans="1:7" ht="15.75" collapsed="1" x14ac:dyDescent="0.2">
      <c r="A85" s="50" t="s">
        <v>235</v>
      </c>
      <c r="B85" s="53" t="s">
        <v>11</v>
      </c>
      <c r="C85" s="96"/>
      <c r="F85" s="1"/>
      <c r="G85" s="1"/>
    </row>
    <row r="86" spans="1:7" ht="15" hidden="1" outlineLevel="2" x14ac:dyDescent="0.2">
      <c r="A86" s="49" t="s">
        <v>240</v>
      </c>
      <c r="B86" s="17" t="s">
        <v>8</v>
      </c>
      <c r="C86" s="52"/>
      <c r="F86" s="1"/>
      <c r="G86" s="1"/>
    </row>
    <row r="87" spans="1:7" ht="30" hidden="1" outlineLevel="2" x14ac:dyDescent="0.2">
      <c r="A87" s="49" t="s">
        <v>241</v>
      </c>
      <c r="B87" s="17" t="s">
        <v>13</v>
      </c>
      <c r="C87" s="52" t="s">
        <v>390</v>
      </c>
      <c r="F87" s="1"/>
      <c r="G87" s="1"/>
    </row>
    <row r="88" spans="1:7" ht="15" hidden="1" outlineLevel="2" x14ac:dyDescent="0.2">
      <c r="A88" s="49" t="s">
        <v>242</v>
      </c>
      <c r="B88" s="17" t="s">
        <v>13</v>
      </c>
      <c r="C88" s="52" t="s">
        <v>798</v>
      </c>
      <c r="F88" s="1"/>
      <c r="G88" s="1"/>
    </row>
    <row r="89" spans="1:7" ht="15" hidden="1" outlineLevel="2" x14ac:dyDescent="0.2">
      <c r="A89" s="49" t="s">
        <v>243</v>
      </c>
      <c r="B89" s="17" t="s">
        <v>13</v>
      </c>
      <c r="C89" s="95" t="s">
        <v>324</v>
      </c>
      <c r="F89" s="1"/>
      <c r="G89" s="1"/>
    </row>
    <row r="90" spans="1:7" ht="15" hidden="1" outlineLevel="2" x14ac:dyDescent="0.2">
      <c r="A90" s="49" t="s">
        <v>244</v>
      </c>
      <c r="B90" s="17" t="s">
        <v>8</v>
      </c>
      <c r="C90" s="52"/>
      <c r="F90" s="1"/>
      <c r="G90" s="1"/>
    </row>
    <row r="91" spans="1:7" ht="12.75" customHeight="1" collapsed="1" x14ac:dyDescent="0.2">
      <c r="F91" s="1"/>
      <c r="G91" s="1"/>
    </row>
  </sheetData>
  <sheetProtection formatColumns="0" formatRows="0" insertHyperlinks="0"/>
  <dataConsolidate/>
  <conditionalFormatting sqref="B21:B24 B43:B67 B69:B75 B77:B90">
    <cfRule type="containsText" dxfId="382" priority="73" operator="containsText" text="TG0">
      <formula>NOT(ISERROR(SEARCH("TG0",B21)))</formula>
    </cfRule>
    <cfRule type="containsText" dxfId="381" priority="72" operator="containsText" text="TG1">
      <formula>NOT(ISERROR(SEARCH("TG1",B21)))</formula>
    </cfRule>
    <cfRule type="containsText" dxfId="380" priority="71" operator="containsText" text="TG2">
      <formula>NOT(ISERROR(SEARCH("TG2",B21)))</formula>
    </cfRule>
    <cfRule type="containsText" dxfId="379" priority="70" operator="containsText" text="TG3">
      <formula>NOT(ISERROR(SEARCH("TG3",B21)))</formula>
    </cfRule>
  </conditionalFormatting>
  <conditionalFormatting sqref="B22 B24">
    <cfRule type="containsText" dxfId="378" priority="69" operator="containsText" text="Ja">
      <formula>NOT(ISERROR(SEARCH("Ja",B22)))</formula>
    </cfRule>
  </conditionalFormatting>
  <conditionalFormatting sqref="B22">
    <cfRule type="containsText" dxfId="377" priority="68" operator="containsText" text="ja">
      <formula>NOT(ISERROR(SEARCH("ja",B22)))</formula>
    </cfRule>
  </conditionalFormatting>
  <conditionalFormatting sqref="B28">
    <cfRule type="cellIs" dxfId="376" priority="78" operator="lessThan">
      <formula>0.79</formula>
    </cfRule>
    <cfRule type="cellIs" dxfId="375" priority="79" operator="greaterThan">
      <formula>0.9</formula>
    </cfRule>
    <cfRule type="cellIs" dxfId="374" priority="80" operator="greaterThan">
      <formula>0.79</formula>
    </cfRule>
  </conditionalFormatting>
  <conditionalFormatting sqref="B29">
    <cfRule type="containsText" dxfId="373" priority="20" operator="containsText" text="For lite">
      <formula>NOT(ISERROR(SEARCH("For lite",B29)))</formula>
    </cfRule>
    <cfRule type="containsText" dxfId="372" priority="21" operator="containsText" text="Mangelfull">
      <formula>NOT(ISERROR(SEARCH("Mangelfull",B29)))</formula>
    </cfRule>
    <cfRule type="containsText" dxfId="371" priority="22" operator="containsText" text="Tilstrekkelig">
      <formula>NOT(ISERROR(SEARCH("Tilstrekkelig",B29)))</formula>
    </cfRule>
    <cfRule type="containsText" dxfId="370" priority="23" operator="containsText" text="God">
      <formula>NOT(ISERROR(SEARCH("God",B29)))</formula>
    </cfRule>
  </conditionalFormatting>
  <conditionalFormatting sqref="B33:B41 B77:B90">
    <cfRule type="containsText" dxfId="369" priority="77" operator="containsText" text="EG0">
      <formula>NOT(ISERROR(SEARCH("EG0",B33)))</formula>
    </cfRule>
    <cfRule type="containsText" dxfId="368" priority="76" operator="containsText" text="EG1">
      <formula>NOT(ISERROR(SEARCH("EG1",B33)))</formula>
    </cfRule>
    <cfRule type="containsText" dxfId="367" priority="75" operator="containsText" text="EG2">
      <formula>NOT(ISERROR(SEARCH("EG2",B33)))</formula>
    </cfRule>
  </conditionalFormatting>
  <conditionalFormatting sqref="B77:B90 B33:B41">
    <cfRule type="containsText" dxfId="366" priority="74" operator="containsText" text="EG3">
      <formula>NOT(ISERROR(SEARCH("EG3",B33)))</formula>
    </cfRule>
  </conditionalFormatting>
  <conditionalFormatting sqref="L2">
    <cfRule type="containsText" dxfId="365" priority="63" operator="containsText" text="TG0">
      <formula>NOT(ISERROR(SEARCH("TG0",L2)))</formula>
    </cfRule>
    <cfRule type="containsText" dxfId="364" priority="62" operator="containsText" text="TG0">
      <formula>NOT(ISERROR(SEARCH("TG0",L2)))</formula>
    </cfRule>
    <cfRule type="containsText" dxfId="363" priority="61" operator="containsText" text="TG1">
      <formula>NOT(ISERROR(SEARCH("TG1",L2)))</formula>
    </cfRule>
    <cfRule type="containsText" dxfId="362" priority="59" operator="containsText" text="TG3">
      <formula>NOT(ISERROR(SEARCH("TG3",L2)))</formula>
    </cfRule>
    <cfRule type="containsText" dxfId="361" priority="60" operator="containsText" text="TG2">
      <formula>NOT(ISERROR(SEARCH("TG2",L2)))</formula>
    </cfRule>
    <cfRule type="containsText" dxfId="360" priority="58" operator="containsText" text="Ja">
      <formula>NOT(ISERROR(SEARCH("Ja",L2)))</formula>
    </cfRule>
    <cfRule type="containsText" dxfId="359" priority="57" operator="containsText" text="ja">
      <formula>NOT(ISERROR(SEARCH("ja",L2)))</formula>
    </cfRule>
  </conditionalFormatting>
  <conditionalFormatting sqref="M2 O2:P2">
    <cfRule type="containsText" dxfId="358" priority="81" operator="containsText" text="EG3">
      <formula>NOT(ISERROR(SEARCH("EG3",M2)))</formula>
    </cfRule>
    <cfRule type="containsText" dxfId="357" priority="82" operator="containsText" text="EG2">
      <formula>NOT(ISERROR(SEARCH("EG2",M2)))</formula>
    </cfRule>
    <cfRule type="containsText" dxfId="356" priority="83" operator="containsText" text="EG1">
      <formula>NOT(ISERROR(SEARCH("EG1",M2)))</formula>
    </cfRule>
    <cfRule type="containsText" dxfId="355" priority="84" operator="containsText" text="EG0">
      <formula>NOT(ISERROR(SEARCH("EG0",M2)))</formula>
    </cfRule>
  </conditionalFormatting>
  <conditionalFormatting sqref="N2">
    <cfRule type="containsText" dxfId="354" priority="51" operator="containsText" text="Ja">
      <formula>NOT(ISERROR(SEARCH("Ja",N2)))</formula>
    </cfRule>
    <cfRule type="containsText" dxfId="353" priority="52" operator="containsText" text="TG3">
      <formula>NOT(ISERROR(SEARCH("TG3",N2)))</formula>
    </cfRule>
    <cfRule type="containsText" dxfId="352" priority="53" operator="containsText" text="TG2">
      <formula>NOT(ISERROR(SEARCH("TG2",N2)))</formula>
    </cfRule>
    <cfRule type="containsText" dxfId="351" priority="54" operator="containsText" text="TG1">
      <formula>NOT(ISERROR(SEARCH("TG1",N2)))</formula>
    </cfRule>
    <cfRule type="containsText" dxfId="350" priority="55" operator="containsText" text="TG0">
      <formula>NOT(ISERROR(SEARCH("TG0",N2)))</formula>
    </cfRule>
    <cfRule type="containsText" dxfId="349" priority="56" operator="containsText" text="TG0">
      <formula>NOT(ISERROR(SEARCH("TG0",N2)))</formula>
    </cfRule>
  </conditionalFormatting>
  <conditionalFormatting sqref="Q2">
    <cfRule type="cellIs" dxfId="348" priority="45" operator="greaterThan">
      <formula>0.79</formula>
    </cfRule>
    <cfRule type="cellIs" dxfId="347" priority="44" operator="greaterThan">
      <formula>0.9</formula>
    </cfRule>
    <cfRule type="cellIs" dxfId="346" priority="43" operator="lessThan">
      <formula>0.79</formula>
    </cfRule>
  </conditionalFormatting>
  <conditionalFormatting sqref="R2">
    <cfRule type="containsText" dxfId="345" priority="39" operator="containsText" text="For lite">
      <formula>NOT(ISERROR(SEARCH("For lite",R2)))</formula>
    </cfRule>
    <cfRule type="containsText" dxfId="344" priority="42" operator="containsText" text="God">
      <formula>NOT(ISERROR(SEARCH("God",R2)))</formula>
    </cfRule>
    <cfRule type="containsText" dxfId="343" priority="41" operator="containsText" text="Tilstrekkelig">
      <formula>NOT(ISERROR(SEARCH("Tilstrekkelig",R2)))</formula>
    </cfRule>
    <cfRule type="containsText" dxfId="342" priority="40" operator="containsText" text="Mangelfull">
      <formula>NOT(ISERROR(SEARCH("Mangelfull",R2)))</formula>
    </cfRule>
  </conditionalFormatting>
  <conditionalFormatting sqref="U2:AC2">
    <cfRule type="containsText" dxfId="341" priority="37" operator="containsText" text="EG0">
      <formula>NOT(ISERROR(SEARCH("EG0",U2)))</formula>
    </cfRule>
    <cfRule type="containsText" dxfId="340" priority="36" operator="containsText" text="EG1">
      <formula>NOT(ISERROR(SEARCH("EG1",U2)))</formula>
    </cfRule>
    <cfRule type="containsText" dxfId="339" priority="34" operator="containsText" text="EG3">
      <formula>NOT(ISERROR(SEARCH("EG3",U2)))</formula>
    </cfRule>
    <cfRule type="containsText" dxfId="338" priority="35" operator="containsText" text="EG2">
      <formula>NOT(ISERROR(SEARCH("EG2",U2)))</formula>
    </cfRule>
  </conditionalFormatting>
  <conditionalFormatting sqref="AD2:CB2">
    <cfRule type="containsText" dxfId="337" priority="10" operator="containsText" text="TG0">
      <formula>NOT(ISERROR(SEARCH("TG0",AD2)))</formula>
    </cfRule>
    <cfRule type="containsText" dxfId="336" priority="9" operator="containsText" text="TG1">
      <formula>NOT(ISERROR(SEARCH("TG1",AD2)))</formula>
    </cfRule>
    <cfRule type="containsText" dxfId="335" priority="8" operator="containsText" text="TG2">
      <formula>NOT(ISERROR(SEARCH("TG2",AD2)))</formula>
    </cfRule>
    <cfRule type="containsText" dxfId="334" priority="7" operator="containsText" text="TG3">
      <formula>NOT(ISERROR(SEARCH("TG3",AD2)))</formula>
    </cfRule>
  </conditionalFormatting>
  <conditionalFormatting sqref="BX2:CB2">
    <cfRule type="containsText" dxfId="333" priority="5" operator="containsText" text="ja">
      <formula>NOT(ISERROR(SEARCH("ja",BX2)))</formula>
    </cfRule>
    <cfRule type="containsText" dxfId="332" priority="6" operator="containsText" text="Ja">
      <formula>NOT(ISERROR(SEARCH("Ja",BX2)))</formula>
    </cfRule>
  </conditionalFormatting>
  <hyperlinks>
    <hyperlink ref="C14" r:id="rId1" xr:uid="{FB9DC8DB-6213-4995-A339-7162CDBAF95B}"/>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80AA33A3-6B8E-4C42-AD1D-8767DB9C9947}">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CA32BC4B-3D76-4CF2-80A3-4E642723FA91}">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BCD12E0F-F895-4E6D-A22D-C524F005BAAC}">
          <x14:formula1>
            <xm:f>Evalueringsmatrise_grunnlag!$A$2:$A$6</xm:f>
          </x14:formula1>
          <xm:sqref>B43:B67 B69:B75 B77:B90</xm:sqref>
        </x14:dataValidation>
        <x14:dataValidation type="list" allowBlank="1" showInputMessage="1" showErrorMessage="1" xr:uid="{4F19541D-E66C-4BDC-A626-68F7E0FCD0DC}">
          <x14:formula1>
            <xm:f>Evalueringsmatrise_grunnlag!$A$27:$A$28</xm:f>
          </x14:formula1>
          <xm:sqref>B24 B68 B76</xm:sqref>
        </x14:dataValidation>
        <x14:dataValidation type="list" allowBlank="1" showInputMessage="1" showErrorMessage="1" xr:uid="{F56F536F-59A9-4200-B28B-D82C3D8DE80A}">
          <x14:formula1>
            <xm:f>Evalueringsmatrise_grunnlag!$A$9:$A$13</xm:f>
          </x14:formula1>
          <xm:sqref>B33:B41 B77:B90</xm:sqref>
        </x14:dataValidation>
        <x14:dataValidation type="list" allowBlank="1" showInputMessage="1" showErrorMessage="1" xr:uid="{7EE3270A-4D4B-47A0-8E23-73AA9A161093}">
          <x14:formula1>
            <xm:f>Evalueringsmatrise_grunnlag!$A$21:$A$24</xm:f>
          </x14:formula1>
          <xm:sqref>B29</xm:sqref>
        </x14:dataValidation>
        <x14:dataValidation type="list" allowBlank="1" showInputMessage="1" showErrorMessage="1" xr:uid="{FAB988DD-049B-42FA-9346-A6E80D73957D}">
          <x14:formula1>
            <xm:f>Evalueringsmatrise_grunnlag!$E$7:$E$10</xm:f>
          </x14:formula1>
          <xm:sqref>B23</xm:sqref>
        </x14:dataValidation>
        <x14:dataValidation type="list" allowBlank="1" showInputMessage="1" showErrorMessage="1" xr:uid="{DB323A89-D1CD-4971-B9C7-197FB7D383F1}">
          <x14:formula1>
            <xm:f>Evalueringsmatrise_grunnlag!$E$2:$E$4</xm:f>
          </x14:formula1>
          <xm:sqref>B31</xm:sqref>
        </x14:dataValidation>
        <x14:dataValidation type="list" allowBlank="1" showInputMessage="1" showErrorMessage="1" xr:uid="{5ADF0FB3-B34D-46AB-8241-BA9159A85756}">
          <x14:formula1>
            <xm:f>Evalueringsmatrise_grunnlag!$E$13:$E$17</xm:f>
          </x14:formula1>
          <xm:sqref>B22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4629-925F-4C47-BAA2-C79AC6F9F942}">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Ve skole</v>
      </c>
      <c r="B2" s="65" t="str">
        <f>$B$12</f>
        <v>1.-10. trinn</v>
      </c>
      <c r="C2" s="22">
        <f>$B$13</f>
        <v>368</v>
      </c>
      <c r="D2" s="22">
        <f>$B$14</f>
        <v>0</v>
      </c>
      <c r="E2" s="22">
        <f>$B$15</f>
        <v>6781</v>
      </c>
      <c r="F2" s="66">
        <f>$B$16</f>
        <v>23314</v>
      </c>
      <c r="G2" s="66">
        <f>$B$17</f>
        <v>13191</v>
      </c>
      <c r="H2" s="66">
        <f>$B$18</f>
        <v>13191</v>
      </c>
      <c r="I2" s="66">
        <f>$B$19</f>
        <v>0</v>
      </c>
      <c r="J2" s="66">
        <f>$B$20</f>
        <v>1959</v>
      </c>
      <c r="K2" s="22">
        <f>$B$21</f>
        <v>2002</v>
      </c>
      <c r="L2" s="32" t="str">
        <f>$B$22</f>
        <v>Nei</v>
      </c>
      <c r="M2" s="32" t="str">
        <f>$B$23</f>
        <v>B</v>
      </c>
      <c r="N2" s="32" t="str">
        <f>$B$24</f>
        <v xml:space="preserve">Ja </v>
      </c>
      <c r="O2" s="33">
        <f>$B$26</f>
        <v>469.8</v>
      </c>
      <c r="P2" s="32">
        <f>$B$27</f>
        <v>522</v>
      </c>
      <c r="Q2" s="21">
        <f>$B$28</f>
        <v>0.70498084291187735</v>
      </c>
      <c r="R2" s="61" t="str">
        <f>$B$29</f>
        <v>God</v>
      </c>
      <c r="S2" s="22">
        <f>$B$30</f>
        <v>35.845108695652172</v>
      </c>
      <c r="T2" s="32" t="str">
        <f>$B$31</f>
        <v>↓</v>
      </c>
      <c r="U2" s="17" t="str">
        <f>$B$33</f>
        <v>EG1</v>
      </c>
      <c r="V2" s="17" t="str">
        <f>$B$34</f>
        <v>EG1</v>
      </c>
      <c r="W2" s="17" t="str">
        <f>$B$35</f>
        <v>EG1</v>
      </c>
      <c r="X2" s="17" t="str">
        <f>$B$36</f>
        <v>EG2</v>
      </c>
      <c r="Y2" s="17" t="str">
        <f>$B$37</f>
        <v>EG0</v>
      </c>
      <c r="Z2" s="17" t="str">
        <f>$B$38</f>
        <v>EG0</v>
      </c>
      <c r="AA2" s="17" t="str">
        <f>$B$39</f>
        <v>EG0</v>
      </c>
      <c r="AB2" s="17" t="str">
        <f>$B$40</f>
        <v>EG1</v>
      </c>
      <c r="AC2" s="17" t="str">
        <f>$B$41</f>
        <v>EG1</v>
      </c>
      <c r="AD2" s="17" t="str">
        <f>$B$43</f>
        <v>TG2</v>
      </c>
      <c r="AE2" s="17" t="str">
        <f>$B$44</f>
        <v>TG2</v>
      </c>
      <c r="AF2" s="17" t="str">
        <f>$B$45</f>
        <v>TG2</v>
      </c>
      <c r="AG2" s="17" t="str">
        <f>$B$46</f>
        <v>TG2</v>
      </c>
      <c r="AH2" s="17" t="str">
        <f>$B$47</f>
        <v>TG2</v>
      </c>
      <c r="AI2" s="17" t="str">
        <f>$B$48</f>
        <v>TG1</v>
      </c>
      <c r="AJ2" s="17" t="str">
        <f>$B$49</f>
        <v>TG2</v>
      </c>
      <c r="AK2" s="17" t="str">
        <f>$B$50</f>
        <v>TG1</v>
      </c>
      <c r="AL2" s="17" t="str">
        <f>$B$51</f>
        <v>TG2</v>
      </c>
      <c r="AM2" s="17" t="str">
        <f>$B$52</f>
        <v>TG1</v>
      </c>
      <c r="AN2" s="17" t="str">
        <f>$B$53</f>
        <v>TG1</v>
      </c>
      <c r="AO2" s="17" t="str">
        <f>$B$54</f>
        <v>-</v>
      </c>
      <c r="AP2" s="17" t="str">
        <f>$B$55</f>
        <v>-</v>
      </c>
      <c r="AQ2" s="17" t="str">
        <f>$B$56</f>
        <v>TG2</v>
      </c>
      <c r="AR2" s="17" t="str">
        <f>$B$57</f>
        <v>TG2</v>
      </c>
      <c r="AS2" s="17" t="str">
        <f>$B$58</f>
        <v>TG1</v>
      </c>
      <c r="AT2" s="17" t="str">
        <f>$B$59</f>
        <v>TG1</v>
      </c>
      <c r="AU2" s="17" t="str">
        <f>$B$60</f>
        <v>TG2</v>
      </c>
      <c r="AV2" s="17" t="str">
        <f>$B$61</f>
        <v>TG1</v>
      </c>
      <c r="AW2" s="17" t="str">
        <f>$B$62</f>
        <v>TG2</v>
      </c>
      <c r="AX2" s="17" t="str">
        <f>$B$63</f>
        <v>TG2</v>
      </c>
      <c r="AY2" s="17" t="str">
        <f>$B$64</f>
        <v>-</v>
      </c>
      <c r="AZ2" s="17" t="str">
        <f>$B$65</f>
        <v>TG1</v>
      </c>
      <c r="BA2" s="17" t="str">
        <f>$B$66</f>
        <v>-</v>
      </c>
      <c r="BB2" s="17" t="str">
        <f>$B$67</f>
        <v>TG2</v>
      </c>
      <c r="BC2" s="17" t="str">
        <f>$B$69</f>
        <v>TG3</v>
      </c>
      <c r="BD2" s="17" t="str">
        <f>$B$70</f>
        <v>TG3</v>
      </c>
      <c r="BE2" s="17" t="str">
        <f>$B$71</f>
        <v>TG3</v>
      </c>
      <c r="BF2" s="17" t="str">
        <f>$B$72</f>
        <v>TG3</v>
      </c>
      <c r="BG2" s="17" t="str">
        <f>$B$73</f>
        <v>TG3</v>
      </c>
      <c r="BH2" s="17" t="str">
        <f>$B$74</f>
        <v>TG3</v>
      </c>
      <c r="BI2" s="17" t="str">
        <f>$B$75</f>
        <v>TG2</v>
      </c>
      <c r="BJ2" s="17" t="str">
        <f>$B$77</f>
        <v>TG3</v>
      </c>
      <c r="BK2" s="17" t="str">
        <f>$B$78</f>
        <v>-</v>
      </c>
      <c r="BL2" s="17" t="str">
        <f>$B$79</f>
        <v>TG3</v>
      </c>
      <c r="BM2" s="17" t="str">
        <f>$B$80</f>
        <v>TG2</v>
      </c>
      <c r="BN2" s="17" t="str">
        <f>$B$81</f>
        <v>TG2</v>
      </c>
      <c r="BO2" s="17" t="str">
        <f>$B$82</f>
        <v>TG3</v>
      </c>
      <c r="BP2" s="17" t="str">
        <f>$B$83</f>
        <v>TG3</v>
      </c>
      <c r="BQ2" s="17" t="str">
        <f>$B$84</f>
        <v>TG2</v>
      </c>
      <c r="BR2" s="17" t="str">
        <f>$B$85</f>
        <v>TG3</v>
      </c>
      <c r="BS2" s="17" t="str">
        <f>$B$86</f>
        <v>TG2</v>
      </c>
      <c r="BT2" s="17" t="str">
        <f>$B$87</f>
        <v>TG3</v>
      </c>
      <c r="BU2" s="17" t="str">
        <f>$B$88</f>
        <v>TG3</v>
      </c>
      <c r="BV2" s="17" t="str">
        <f>$B$89</f>
        <v>TG3</v>
      </c>
      <c r="BW2" s="17" t="str">
        <f>$B$90</f>
        <v>TG3</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799</v>
      </c>
      <c r="B11" s="9" t="s">
        <v>303</v>
      </c>
      <c r="C11" s="9" t="s">
        <v>304</v>
      </c>
      <c r="AT11" s="1"/>
      <c r="AU11" s="1"/>
    </row>
    <row r="12" spans="1:81" ht="15.75" x14ac:dyDescent="0.25">
      <c r="A12" s="51" t="s">
        <v>247</v>
      </c>
      <c r="B12" s="34" t="s">
        <v>337</v>
      </c>
      <c r="C12" s="51"/>
      <c r="D12" s="10"/>
      <c r="E12" s="10"/>
      <c r="F12" s="10"/>
      <c r="G12" s="10"/>
      <c r="H12" s="10"/>
      <c r="I12" s="10"/>
      <c r="J12" s="10"/>
      <c r="K12" s="10"/>
      <c r="L12" s="10"/>
      <c r="M12" s="10"/>
      <c r="N12" s="10"/>
      <c r="O12" s="10"/>
      <c r="P12" s="10"/>
      <c r="Q12" s="10"/>
      <c r="R12" s="10"/>
      <c r="S12" s="10"/>
      <c r="T12" s="10"/>
      <c r="U12" s="10"/>
      <c r="V12" s="10"/>
      <c r="W12" s="10"/>
      <c r="X12" s="10"/>
      <c r="BA12" s="10"/>
      <c r="BB12" s="10"/>
    </row>
    <row r="13" spans="1:81" ht="15.75" x14ac:dyDescent="0.25">
      <c r="A13" s="51" t="s">
        <v>248</v>
      </c>
      <c r="B13" s="19">
        <v>368</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row>
    <row r="14" spans="1:81" ht="15.75" x14ac:dyDescent="0.25">
      <c r="A14" s="51" t="s">
        <v>249</v>
      </c>
      <c r="B14" s="28"/>
      <c r="C14" s="71" t="s">
        <v>410</v>
      </c>
      <c r="D14" s="10"/>
      <c r="E14" s="10"/>
      <c r="F14" s="10"/>
      <c r="G14" s="10"/>
      <c r="H14" s="10"/>
      <c r="I14" s="10"/>
      <c r="J14" s="10"/>
      <c r="K14" s="10"/>
      <c r="L14" s="10"/>
      <c r="O14" s="10"/>
    </row>
    <row r="15" spans="1:81" ht="15" x14ac:dyDescent="0.2">
      <c r="A15" s="51" t="s">
        <v>250</v>
      </c>
      <c r="B15" s="17">
        <v>6781</v>
      </c>
      <c r="C15" s="51"/>
      <c r="F15" s="1"/>
      <c r="G15" s="1"/>
    </row>
    <row r="16" spans="1:81" ht="15" x14ac:dyDescent="0.2">
      <c r="A16" s="51" t="s">
        <v>251</v>
      </c>
      <c r="B16" s="17">
        <v>23314</v>
      </c>
      <c r="C16" s="51"/>
      <c r="F16" s="1"/>
      <c r="G16" s="1"/>
    </row>
    <row r="17" spans="1:15" ht="15" x14ac:dyDescent="0.2">
      <c r="A17" s="51" t="s">
        <v>252</v>
      </c>
      <c r="B17" s="63">
        <f>$B$18+$B$19</f>
        <v>13191</v>
      </c>
      <c r="C17" s="51" t="s">
        <v>800</v>
      </c>
      <c r="F17" s="1"/>
      <c r="G17" s="1"/>
    </row>
    <row r="18" spans="1:15" ht="15" hidden="1" outlineLevel="2" x14ac:dyDescent="0.2">
      <c r="A18" s="49" t="s">
        <v>253</v>
      </c>
      <c r="B18" s="17">
        <v>13191</v>
      </c>
      <c r="C18" s="52"/>
      <c r="F18" s="1"/>
      <c r="G18" s="1"/>
    </row>
    <row r="19" spans="1:15" ht="15" hidden="1" outlineLevel="2" x14ac:dyDescent="0.2">
      <c r="A19" s="49" t="s">
        <v>254</v>
      </c>
      <c r="B19" s="17">
        <v>0</v>
      </c>
      <c r="C19" s="52"/>
      <c r="F19" s="1"/>
      <c r="G19" s="1"/>
    </row>
    <row r="20" spans="1:15" ht="15" collapsed="1" x14ac:dyDescent="0.2">
      <c r="A20" s="51" t="s">
        <v>255</v>
      </c>
      <c r="B20" s="17">
        <v>1959</v>
      </c>
      <c r="C20" s="51" t="s">
        <v>801</v>
      </c>
      <c r="F20" s="1"/>
      <c r="G20" s="1"/>
    </row>
    <row r="21" spans="1:15" ht="15" x14ac:dyDescent="0.2">
      <c r="A21" s="51" t="s">
        <v>256</v>
      </c>
      <c r="B21" s="17">
        <v>2002</v>
      </c>
      <c r="C21" s="51"/>
      <c r="F21" s="1"/>
      <c r="G21" s="1"/>
    </row>
    <row r="22" spans="1:15" ht="15" x14ac:dyDescent="0.2">
      <c r="A22" s="51" t="s">
        <v>257</v>
      </c>
      <c r="B22" s="17" t="s">
        <v>30</v>
      </c>
      <c r="C22" s="51"/>
      <c r="F22" s="1"/>
      <c r="G22" s="1"/>
    </row>
    <row r="23" spans="1:15" ht="32.1" customHeight="1" x14ac:dyDescent="0.2">
      <c r="A23" s="51" t="s">
        <v>258</v>
      </c>
      <c r="B23" s="17" t="s">
        <v>18</v>
      </c>
      <c r="C23" s="51" t="str">
        <f>IF(Ve!B23=Evalueringsmatrise_grunnlag!E7,"Vedlikehold og utskifting ved A-bygg er allerede finansiert ifm. vedlikeholdsstrategien og midler er allokert hos Eiendom."," ")</f>
        <v xml:space="preserve"> </v>
      </c>
      <c r="F23" s="1"/>
      <c r="G23" s="1"/>
    </row>
    <row r="24" spans="1:15" ht="30" x14ac:dyDescent="0.2">
      <c r="A24" s="51" t="s">
        <v>259</v>
      </c>
      <c r="B24" s="17" t="s">
        <v>46</v>
      </c>
      <c r="C24" s="51" t="s">
        <v>802</v>
      </c>
      <c r="F24" s="1"/>
      <c r="G24" s="1"/>
    </row>
    <row r="25" spans="1:15" ht="27" customHeight="1" x14ac:dyDescent="0.25">
      <c r="A25" s="62" t="s">
        <v>309</v>
      </c>
      <c r="B25" s="38"/>
      <c r="C25" s="39"/>
      <c r="F25" s="1"/>
      <c r="G25" s="1"/>
    </row>
    <row r="26" spans="1:15" ht="30" hidden="1" outlineLevel="2" x14ac:dyDescent="0.25">
      <c r="A26" s="49" t="s">
        <v>310</v>
      </c>
      <c r="B26" s="22">
        <f>B27*0.9</f>
        <v>469.8</v>
      </c>
      <c r="C26" s="52"/>
      <c r="D26" s="10"/>
      <c r="E26" s="10"/>
      <c r="F26" s="10"/>
      <c r="G26" s="10"/>
      <c r="H26" s="10"/>
      <c r="I26" s="10"/>
      <c r="J26" s="10"/>
      <c r="K26" s="10"/>
      <c r="L26" s="10"/>
      <c r="O26" s="10"/>
    </row>
    <row r="27" spans="1:15" ht="30" hidden="1" outlineLevel="2" x14ac:dyDescent="0.25">
      <c r="A27" s="49" t="s">
        <v>311</v>
      </c>
      <c r="B27" s="19">
        <v>522</v>
      </c>
      <c r="C27" s="52"/>
      <c r="D27" s="10"/>
      <c r="E27" s="10"/>
      <c r="F27" s="10"/>
      <c r="G27" s="10"/>
      <c r="H27" s="10"/>
      <c r="I27" s="10"/>
      <c r="J27" s="10"/>
      <c r="K27" s="10"/>
      <c r="L27" s="10"/>
      <c r="O27" s="10"/>
    </row>
    <row r="28" spans="1:15" ht="15" collapsed="1" x14ac:dyDescent="0.25">
      <c r="A28" s="50" t="s">
        <v>290</v>
      </c>
      <c r="B28" s="21">
        <f>B13/B27</f>
        <v>0.70498084291187735</v>
      </c>
      <c r="C28" s="51"/>
      <c r="F28" s="1"/>
      <c r="G28" s="1"/>
    </row>
    <row r="29" spans="1:15" ht="15" x14ac:dyDescent="0.2">
      <c r="A29" s="50" t="s">
        <v>263</v>
      </c>
      <c r="B29" s="67" t="s">
        <v>39</v>
      </c>
      <c r="C29" s="51"/>
      <c r="F29" s="1"/>
      <c r="G29" s="1"/>
    </row>
    <row r="30" spans="1:15" ht="30" hidden="1" outlineLevel="2" x14ac:dyDescent="0.25">
      <c r="A30" s="49" t="s">
        <v>264</v>
      </c>
      <c r="B30" s="22">
        <f>$B$17/$B$13</f>
        <v>35.845108695652172</v>
      </c>
      <c r="C30" s="52"/>
      <c r="D30" s="10"/>
      <c r="E30" s="10"/>
      <c r="F30" s="10"/>
      <c r="G30" s="10"/>
      <c r="H30" s="10"/>
      <c r="I30" s="10"/>
      <c r="J30" s="10"/>
      <c r="K30" s="10"/>
      <c r="L30" s="10"/>
      <c r="O30" s="10"/>
    </row>
    <row r="31" spans="1:15" ht="30" collapsed="1" x14ac:dyDescent="0.2">
      <c r="A31" s="50" t="s">
        <v>291</v>
      </c>
      <c r="B31" s="30" t="s">
        <v>10</v>
      </c>
      <c r="C31" s="51" t="s">
        <v>803</v>
      </c>
      <c r="F31" s="1"/>
      <c r="G31" s="1"/>
    </row>
    <row r="32" spans="1:15" ht="27" customHeight="1" x14ac:dyDescent="0.25">
      <c r="A32" s="62" t="s">
        <v>313</v>
      </c>
      <c r="B32" s="38" t="s">
        <v>313</v>
      </c>
      <c r="C32" s="39" t="s">
        <v>313</v>
      </c>
      <c r="F32" s="1"/>
      <c r="G32" s="1"/>
    </row>
    <row r="33" spans="1:7" ht="15.75" hidden="1" outlineLevel="1" x14ac:dyDescent="0.2">
      <c r="A33" s="50" t="s">
        <v>51</v>
      </c>
      <c r="B33" s="53" t="s">
        <v>23</v>
      </c>
      <c r="C33" s="51"/>
      <c r="F33" s="1"/>
      <c r="G33" s="1"/>
    </row>
    <row r="34" spans="1:7" ht="15" hidden="1" outlineLevel="2" x14ac:dyDescent="0.2">
      <c r="A34" s="49" t="s">
        <v>56</v>
      </c>
      <c r="B34" s="17" t="s">
        <v>23</v>
      </c>
      <c r="C34" s="52"/>
      <c r="F34" s="1"/>
      <c r="G34" s="1"/>
    </row>
    <row r="35" spans="1:7" ht="30" hidden="1" outlineLevel="2" x14ac:dyDescent="0.2">
      <c r="A35" s="49" t="s">
        <v>268</v>
      </c>
      <c r="B35" s="17" t="s">
        <v>23</v>
      </c>
      <c r="C35" s="52"/>
      <c r="F35" s="1"/>
      <c r="G35" s="1"/>
    </row>
    <row r="36" spans="1:7" ht="29.45" hidden="1" customHeight="1" outlineLevel="2" x14ac:dyDescent="0.2">
      <c r="A36" s="49" t="s">
        <v>269</v>
      </c>
      <c r="B36" s="17" t="s">
        <v>25</v>
      </c>
      <c r="C36" s="52" t="s">
        <v>804</v>
      </c>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23</v>
      </c>
      <c r="C40" s="51"/>
      <c r="F40" s="1"/>
      <c r="G40" s="1"/>
    </row>
    <row r="41" spans="1:7" ht="18.75" collapsed="1" x14ac:dyDescent="0.2">
      <c r="A41" s="50" t="s">
        <v>272</v>
      </c>
      <c r="B41" s="54" t="s">
        <v>23</v>
      </c>
      <c r="C41" s="51"/>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11</v>
      </c>
      <c r="C44" s="52"/>
      <c r="F44" s="1"/>
      <c r="G44" s="1"/>
    </row>
    <row r="45" spans="1:7" ht="15" hidden="1" outlineLevel="2" x14ac:dyDescent="0.2">
      <c r="A45" s="49" t="s">
        <v>105</v>
      </c>
      <c r="B45" s="17" t="s">
        <v>11</v>
      </c>
      <c r="C45" s="52"/>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8</v>
      </c>
      <c r="C48" s="52"/>
      <c r="F48" s="1"/>
      <c r="G48" s="1"/>
    </row>
    <row r="49" spans="1:7" ht="15" hidden="1" outlineLevel="2" x14ac:dyDescent="0.2">
      <c r="A49" s="49" t="s">
        <v>117</v>
      </c>
      <c r="B49" s="17" t="s">
        <v>11</v>
      </c>
      <c r="C49" s="52"/>
      <c r="F49" s="1"/>
      <c r="G49" s="1"/>
    </row>
    <row r="50" spans="1:7" ht="15" hidden="1" outlineLevel="2" x14ac:dyDescent="0.2">
      <c r="A50" s="49" t="s">
        <v>122</v>
      </c>
      <c r="B50" s="17" t="s">
        <v>8</v>
      </c>
      <c r="C50" s="52"/>
      <c r="F50" s="1"/>
      <c r="G50" s="1"/>
    </row>
    <row r="51" spans="1:7" ht="15" hidden="1" outlineLevel="2" x14ac:dyDescent="0.2">
      <c r="A51" s="49" t="s">
        <v>127</v>
      </c>
      <c r="B51" s="17" t="s">
        <v>11</v>
      </c>
      <c r="C51" s="52"/>
      <c r="F51" s="1"/>
      <c r="G51" s="1"/>
    </row>
    <row r="52" spans="1:7" ht="15.75" hidden="1" outlineLevel="1" x14ac:dyDescent="0.2">
      <c r="A52" s="50" t="s">
        <v>273</v>
      </c>
      <c r="B52" s="53" t="s">
        <v>8</v>
      </c>
      <c r="C52" s="51"/>
      <c r="F52" s="1"/>
      <c r="G52" s="1"/>
    </row>
    <row r="53" spans="1:7" ht="15" hidden="1" outlineLevel="2" x14ac:dyDescent="0.2">
      <c r="A53" s="49" t="s">
        <v>132</v>
      </c>
      <c r="B53" s="17" t="s">
        <v>8</v>
      </c>
      <c r="C53" s="52"/>
      <c r="F53" s="1"/>
      <c r="G53" s="1"/>
    </row>
    <row r="54" spans="1:7" ht="15" hidden="1" outlineLevel="2" x14ac:dyDescent="0.2">
      <c r="A54" s="49" t="s">
        <v>137</v>
      </c>
      <c r="B54" s="17" t="s">
        <v>2</v>
      </c>
      <c r="C54" s="52"/>
      <c r="F54" s="1"/>
      <c r="G54" s="1"/>
    </row>
    <row r="55" spans="1:7" ht="15" hidden="1" outlineLevel="2" x14ac:dyDescent="0.2">
      <c r="A55" s="49" t="s">
        <v>142</v>
      </c>
      <c r="B55" s="17" t="s">
        <v>2</v>
      </c>
      <c r="C55" s="52"/>
      <c r="F55" s="1"/>
      <c r="G55" s="1"/>
    </row>
    <row r="56" spans="1:7" ht="15" hidden="1" outlineLevel="2" x14ac:dyDescent="0.2">
      <c r="A56" s="49" t="s">
        <v>274</v>
      </c>
      <c r="B56" s="17" t="s">
        <v>11</v>
      </c>
      <c r="C56" s="52"/>
      <c r="F56" s="1"/>
      <c r="G56" s="1"/>
    </row>
    <row r="57" spans="1:7" ht="15.75" hidden="1" outlineLevel="1" x14ac:dyDescent="0.2">
      <c r="A57" s="50" t="s">
        <v>275</v>
      </c>
      <c r="B57" s="53" t="s">
        <v>11</v>
      </c>
      <c r="C57" s="51"/>
      <c r="F57" s="1"/>
      <c r="G57" s="1"/>
    </row>
    <row r="58" spans="1:7" ht="15" hidden="1" outlineLevel="2" x14ac:dyDescent="0.2">
      <c r="A58" s="49" t="s">
        <v>276</v>
      </c>
      <c r="B58" s="17" t="s">
        <v>8</v>
      </c>
      <c r="C58" s="52"/>
      <c r="F58" s="1"/>
      <c r="G58" s="1"/>
    </row>
    <row r="59" spans="1:7" ht="15" hidden="1" outlineLevel="2" x14ac:dyDescent="0.2">
      <c r="A59" s="49" t="s">
        <v>158</v>
      </c>
      <c r="B59" s="17" t="s">
        <v>8</v>
      </c>
      <c r="C59" s="52"/>
      <c r="F59" s="1"/>
      <c r="G59" s="1"/>
    </row>
    <row r="60" spans="1:7" ht="15" hidden="1" outlineLevel="2" x14ac:dyDescent="0.2">
      <c r="A60" s="49" t="s">
        <v>163</v>
      </c>
      <c r="B60" s="17" t="s">
        <v>11</v>
      </c>
      <c r="C60" s="52"/>
      <c r="F60" s="1"/>
      <c r="G60" s="1"/>
    </row>
    <row r="61" spans="1:7" ht="15" hidden="1" outlineLevel="2" x14ac:dyDescent="0.2">
      <c r="A61" s="49" t="s">
        <v>277</v>
      </c>
      <c r="B61" s="17" t="s">
        <v>8</v>
      </c>
      <c r="C61" s="52"/>
      <c r="F61" s="1"/>
      <c r="G61" s="1"/>
    </row>
    <row r="62" spans="1:7" ht="15" hidden="1" outlineLevel="2" x14ac:dyDescent="0.2">
      <c r="A62" s="49" t="s">
        <v>278</v>
      </c>
      <c r="B62" s="17" t="s">
        <v>11</v>
      </c>
      <c r="C62" s="52"/>
      <c r="F62" s="1"/>
      <c r="G62" s="1"/>
    </row>
    <row r="63" spans="1:7" ht="15" hidden="1" outlineLevel="2" x14ac:dyDescent="0.2">
      <c r="A63" s="49" t="s">
        <v>172</v>
      </c>
      <c r="B63" s="17" t="s">
        <v>11</v>
      </c>
      <c r="C63" s="52"/>
      <c r="F63" s="1"/>
      <c r="G63" s="1"/>
    </row>
    <row r="64" spans="1:7" ht="30" hidden="1" outlineLevel="1" x14ac:dyDescent="0.2">
      <c r="A64" s="50" t="s">
        <v>177</v>
      </c>
      <c r="B64" s="53" t="s">
        <v>2</v>
      </c>
      <c r="C64" s="51"/>
      <c r="F64" s="1"/>
      <c r="G64" s="1"/>
    </row>
    <row r="65" spans="1:7" ht="15" hidden="1" outlineLevel="2" x14ac:dyDescent="0.2">
      <c r="A65" s="49" t="s">
        <v>178</v>
      </c>
      <c r="B65" s="17" t="s">
        <v>8</v>
      </c>
      <c r="C65" s="52"/>
      <c r="F65" s="1"/>
      <c r="G65" s="1"/>
    </row>
    <row r="66" spans="1:7" ht="15.75" hidden="1" outlineLevel="1" x14ac:dyDescent="0.2">
      <c r="A66" s="50" t="s">
        <v>183</v>
      </c>
      <c r="B66" s="53" t="s">
        <v>2</v>
      </c>
      <c r="C66" s="51"/>
      <c r="F66" s="1"/>
      <c r="G66" s="1"/>
    </row>
    <row r="67" spans="1:7" ht="18.75" customHeight="1" collapsed="1" x14ac:dyDescent="0.2">
      <c r="A67" s="50" t="s">
        <v>293</v>
      </c>
      <c r="B67" s="54" t="s">
        <v>11</v>
      </c>
      <c r="C67" s="51"/>
      <c r="F67" s="1"/>
      <c r="G67" s="1"/>
    </row>
    <row r="68" spans="1:7" ht="27" customHeight="1" x14ac:dyDescent="0.25">
      <c r="A68" s="62" t="s">
        <v>189</v>
      </c>
      <c r="B68" s="38"/>
      <c r="C68" s="39"/>
      <c r="F68" s="1"/>
      <c r="G68" s="1"/>
    </row>
    <row r="69" spans="1:7" ht="30" x14ac:dyDescent="0.2">
      <c r="A69" s="50" t="s">
        <v>280</v>
      </c>
      <c r="B69" s="53" t="s">
        <v>13</v>
      </c>
      <c r="C69" s="51" t="s">
        <v>805</v>
      </c>
      <c r="F69" s="1"/>
      <c r="G69" s="1"/>
    </row>
    <row r="70" spans="1:7" ht="45" hidden="1" outlineLevel="2" x14ac:dyDescent="0.2">
      <c r="A70" s="49" t="s">
        <v>281</v>
      </c>
      <c r="B70" s="17" t="s">
        <v>13</v>
      </c>
      <c r="C70" s="52" t="s">
        <v>806</v>
      </c>
      <c r="F70" s="1"/>
      <c r="G70" s="1"/>
    </row>
    <row r="71" spans="1:7" ht="30" hidden="1" outlineLevel="2" x14ac:dyDescent="0.2">
      <c r="A71" s="49" t="s">
        <v>200</v>
      </c>
      <c r="B71" s="17" t="s">
        <v>13</v>
      </c>
      <c r="C71" s="52" t="s">
        <v>807</v>
      </c>
      <c r="F71" s="1"/>
      <c r="G71" s="1"/>
    </row>
    <row r="72" spans="1:7" ht="45" collapsed="1" x14ac:dyDescent="0.2">
      <c r="A72" s="50" t="s">
        <v>205</v>
      </c>
      <c r="B72" s="53" t="s">
        <v>13</v>
      </c>
      <c r="C72" s="51" t="s">
        <v>808</v>
      </c>
      <c r="F72" s="1"/>
      <c r="G72" s="1"/>
    </row>
    <row r="73" spans="1:7" ht="75" hidden="1" outlineLevel="2" x14ac:dyDescent="0.2">
      <c r="A73" s="49" t="s">
        <v>206</v>
      </c>
      <c r="B73" s="17" t="s">
        <v>13</v>
      </c>
      <c r="C73" s="52" t="s">
        <v>809</v>
      </c>
      <c r="F73" s="1"/>
      <c r="G73" s="1"/>
    </row>
    <row r="74" spans="1:7" ht="45" hidden="1" outlineLevel="2" x14ac:dyDescent="0.2">
      <c r="A74" s="49" t="s">
        <v>211</v>
      </c>
      <c r="B74" s="17" t="s">
        <v>13</v>
      </c>
      <c r="C74" s="52" t="s">
        <v>810</v>
      </c>
      <c r="F74" s="1"/>
      <c r="G74" s="1"/>
    </row>
    <row r="75" spans="1:7" ht="15" hidden="1" outlineLevel="2" x14ac:dyDescent="0.2">
      <c r="A75" s="49" t="s">
        <v>282</v>
      </c>
      <c r="B75" s="17" t="s">
        <v>11</v>
      </c>
      <c r="C75" s="52"/>
      <c r="F75" s="1"/>
      <c r="G75" s="1"/>
    </row>
    <row r="76" spans="1:7" ht="27" customHeight="1" collapsed="1" x14ac:dyDescent="0.25">
      <c r="A76" s="62" t="s">
        <v>319</v>
      </c>
      <c r="B76" s="38"/>
      <c r="C76" s="39"/>
      <c r="F76" s="1"/>
      <c r="G76" s="1"/>
    </row>
    <row r="77" spans="1:7" ht="30" x14ac:dyDescent="0.2">
      <c r="A77" s="50" t="s">
        <v>283</v>
      </c>
      <c r="B77" s="53" t="s">
        <v>13</v>
      </c>
      <c r="C77" s="51" t="s">
        <v>417</v>
      </c>
      <c r="F77" s="1"/>
      <c r="G77" s="1"/>
    </row>
    <row r="78" spans="1:7" ht="15" hidden="1" outlineLevel="2" x14ac:dyDescent="0.2">
      <c r="A78" s="49" t="s">
        <v>223</v>
      </c>
      <c r="B78" s="17" t="s">
        <v>2</v>
      </c>
      <c r="C78" s="52"/>
      <c r="F78" s="1"/>
      <c r="G78" s="1"/>
    </row>
    <row r="79" spans="1:7" ht="30" hidden="1" outlineLevel="2" x14ac:dyDescent="0.2">
      <c r="A79" s="49" t="s">
        <v>284</v>
      </c>
      <c r="B79" s="17" t="s">
        <v>13</v>
      </c>
      <c r="C79" s="52" t="s">
        <v>811</v>
      </c>
      <c r="F79" s="1"/>
      <c r="G79" s="1"/>
    </row>
    <row r="80" spans="1:7" ht="30" hidden="1" outlineLevel="2" x14ac:dyDescent="0.2">
      <c r="A80" s="49" t="s">
        <v>285</v>
      </c>
      <c r="B80" s="17" t="s">
        <v>11</v>
      </c>
      <c r="C80" s="52"/>
      <c r="F80" s="1"/>
      <c r="G80" s="1"/>
    </row>
    <row r="81" spans="1:7" ht="15" hidden="1" outlineLevel="2" x14ac:dyDescent="0.2">
      <c r="A81" s="49" t="s">
        <v>230</v>
      </c>
      <c r="B81" s="17" t="s">
        <v>11</v>
      </c>
      <c r="C81" s="52"/>
      <c r="F81" s="1"/>
      <c r="G81" s="1"/>
    </row>
    <row r="82" spans="1:7" ht="15" hidden="1" outlineLevel="2" x14ac:dyDescent="0.2">
      <c r="A82" s="49" t="s">
        <v>231</v>
      </c>
      <c r="B82" s="17" t="s">
        <v>13</v>
      </c>
      <c r="C82" s="52" t="s">
        <v>812</v>
      </c>
      <c r="F82" s="1"/>
      <c r="G82" s="1"/>
    </row>
    <row r="83" spans="1:7" ht="45" hidden="1" outlineLevel="2" x14ac:dyDescent="0.2">
      <c r="A83" s="49" t="s">
        <v>232</v>
      </c>
      <c r="B83" s="17" t="s">
        <v>13</v>
      </c>
      <c r="C83" s="52" t="s">
        <v>813</v>
      </c>
      <c r="F83" s="1"/>
      <c r="G83" s="1"/>
    </row>
    <row r="84" spans="1:7" ht="15" hidden="1" outlineLevel="2" x14ac:dyDescent="0.2">
      <c r="A84" s="49" t="s">
        <v>233</v>
      </c>
      <c r="B84" s="17" t="s">
        <v>11</v>
      </c>
      <c r="C84" s="52"/>
      <c r="F84" s="1"/>
      <c r="G84" s="1"/>
    </row>
    <row r="85" spans="1:7" ht="30" collapsed="1" x14ac:dyDescent="0.2">
      <c r="A85" s="50" t="s">
        <v>235</v>
      </c>
      <c r="B85" s="53" t="s">
        <v>13</v>
      </c>
      <c r="C85" s="96" t="s">
        <v>389</v>
      </c>
      <c r="F85" s="1"/>
      <c r="G85" s="1"/>
    </row>
    <row r="86" spans="1:7" ht="15" hidden="1" outlineLevel="2" x14ac:dyDescent="0.2">
      <c r="A86" s="49" t="s">
        <v>240</v>
      </c>
      <c r="B86" s="17" t="s">
        <v>11</v>
      </c>
      <c r="C86" s="52"/>
      <c r="F86" s="1"/>
      <c r="G86" s="1"/>
    </row>
    <row r="87" spans="1:7" ht="30" hidden="1" outlineLevel="2" x14ac:dyDescent="0.2">
      <c r="A87" s="49" t="s">
        <v>241</v>
      </c>
      <c r="B87" s="17" t="s">
        <v>13</v>
      </c>
      <c r="C87" s="52" t="s">
        <v>544</v>
      </c>
      <c r="F87" s="1"/>
      <c r="G87" s="1"/>
    </row>
    <row r="88" spans="1:7" ht="15" hidden="1" outlineLevel="2" x14ac:dyDescent="0.2">
      <c r="A88" s="49" t="s">
        <v>242</v>
      </c>
      <c r="B88" s="17" t="s">
        <v>13</v>
      </c>
      <c r="C88" s="52" t="s">
        <v>814</v>
      </c>
      <c r="F88" s="1"/>
      <c r="G88" s="1"/>
    </row>
    <row r="89" spans="1:7" ht="15" hidden="1" outlineLevel="2" x14ac:dyDescent="0.2">
      <c r="A89" s="49" t="s">
        <v>243</v>
      </c>
      <c r="B89" s="17" t="s">
        <v>13</v>
      </c>
      <c r="C89" s="95" t="s">
        <v>815</v>
      </c>
      <c r="F89" s="1"/>
      <c r="G89" s="1"/>
    </row>
    <row r="90" spans="1:7" ht="30" hidden="1" outlineLevel="2" x14ac:dyDescent="0.2">
      <c r="A90" s="49" t="s">
        <v>244</v>
      </c>
      <c r="B90" s="17" t="s">
        <v>13</v>
      </c>
      <c r="C90" s="52" t="s">
        <v>735</v>
      </c>
      <c r="F90" s="1"/>
      <c r="G90" s="1"/>
    </row>
    <row r="91" spans="1:7" ht="12.75" customHeight="1" collapsed="1" x14ac:dyDescent="0.2">
      <c r="F91" s="1"/>
      <c r="G91" s="1"/>
    </row>
  </sheetData>
  <sheetProtection formatColumns="0" formatRows="0" insertHyperlinks="0"/>
  <dataConsolidate/>
  <conditionalFormatting sqref="B21:B24 B43:B67 B69:B75">
    <cfRule type="containsText" dxfId="329" priority="89" operator="containsText" text="TG0">
      <formula>NOT(ISERROR(SEARCH("TG0",B21)))</formula>
    </cfRule>
    <cfRule type="containsText" dxfId="328" priority="88" operator="containsText" text="TG1">
      <formula>NOT(ISERROR(SEARCH("TG1",B21)))</formula>
    </cfRule>
    <cfRule type="containsText" dxfId="327" priority="87" operator="containsText" text="TG2">
      <formula>NOT(ISERROR(SEARCH("TG2",B21)))</formula>
    </cfRule>
    <cfRule type="containsText" dxfId="326" priority="86" operator="containsText" text="TG3">
      <formula>NOT(ISERROR(SEARCH("TG3",B21)))</formula>
    </cfRule>
  </conditionalFormatting>
  <conditionalFormatting sqref="B22 B24">
    <cfRule type="containsText" dxfId="325" priority="85" operator="containsText" text="Ja">
      <formula>NOT(ISERROR(SEARCH("Ja",B22)))</formula>
    </cfRule>
  </conditionalFormatting>
  <conditionalFormatting sqref="B22">
    <cfRule type="containsText" dxfId="324" priority="84" operator="containsText" text="ja">
      <formula>NOT(ISERROR(SEARCH("ja",B22)))</formula>
    </cfRule>
  </conditionalFormatting>
  <conditionalFormatting sqref="B28">
    <cfRule type="cellIs" dxfId="323" priority="94" operator="lessThan">
      <formula>0.79</formula>
    </cfRule>
    <cfRule type="cellIs" dxfId="322" priority="96" operator="greaterThan">
      <formula>0.79</formula>
    </cfRule>
    <cfRule type="cellIs" dxfId="321" priority="95" operator="greaterThan">
      <formula>0.9</formula>
    </cfRule>
  </conditionalFormatting>
  <conditionalFormatting sqref="B29">
    <cfRule type="containsText" dxfId="320" priority="39" operator="containsText" text="God">
      <formula>NOT(ISERROR(SEARCH("God",B29)))</formula>
    </cfRule>
    <cfRule type="containsText" dxfId="319" priority="36" operator="containsText" text="For lite">
      <formula>NOT(ISERROR(SEARCH("For lite",B29)))</formula>
    </cfRule>
    <cfRule type="containsText" dxfId="318" priority="37" operator="containsText" text="Mangelfull">
      <formula>NOT(ISERROR(SEARCH("Mangelfull",B29)))</formula>
    </cfRule>
    <cfRule type="containsText" dxfId="317" priority="38" operator="containsText" text="Tilstrekkelig">
      <formula>NOT(ISERROR(SEARCH("Tilstrekkelig",B29)))</formula>
    </cfRule>
  </conditionalFormatting>
  <conditionalFormatting sqref="B33:B41 B77:B90">
    <cfRule type="containsText" dxfId="316" priority="92" operator="containsText" text="EG1">
      <formula>NOT(ISERROR(SEARCH("EG1",B33)))</formula>
    </cfRule>
    <cfRule type="containsText" dxfId="315" priority="91" operator="containsText" text="EG2">
      <formula>NOT(ISERROR(SEARCH("EG2",B33)))</formula>
    </cfRule>
    <cfRule type="containsText" dxfId="314" priority="93" operator="containsText" text="EG0">
      <formula>NOT(ISERROR(SEARCH("EG0",B33)))</formula>
    </cfRule>
  </conditionalFormatting>
  <conditionalFormatting sqref="B77:B90 B33:B41">
    <cfRule type="containsText" dxfId="313" priority="90" operator="containsText" text="EG3">
      <formula>NOT(ISERROR(SEARCH("EG3",B33)))</formula>
    </cfRule>
  </conditionalFormatting>
  <conditionalFormatting sqref="B77:B90">
    <cfRule type="containsText" dxfId="312" priority="2" operator="containsText" text="TG2">
      <formula>NOT(ISERROR(SEARCH("TG2",B77)))</formula>
    </cfRule>
    <cfRule type="containsText" dxfId="311" priority="3" operator="containsText" text="TG1">
      <formula>NOT(ISERROR(SEARCH("TG1",B77)))</formula>
    </cfRule>
    <cfRule type="containsText" dxfId="310" priority="4" operator="containsText" text="TG0">
      <formula>NOT(ISERROR(SEARCH("TG0",B77)))</formula>
    </cfRule>
    <cfRule type="containsText" dxfId="309" priority="1" operator="containsText" text="TG3">
      <formula>NOT(ISERROR(SEARCH("TG3",B77)))</formula>
    </cfRule>
  </conditionalFormatting>
  <conditionalFormatting sqref="L2">
    <cfRule type="containsText" dxfId="308" priority="79" operator="containsText" text="TG0">
      <formula>NOT(ISERROR(SEARCH("TG0",L2)))</formula>
    </cfRule>
    <cfRule type="containsText" dxfId="307" priority="75" operator="containsText" text="TG3">
      <formula>NOT(ISERROR(SEARCH("TG3",L2)))</formula>
    </cfRule>
    <cfRule type="containsText" dxfId="306" priority="76" operator="containsText" text="TG2">
      <formula>NOT(ISERROR(SEARCH("TG2",L2)))</formula>
    </cfRule>
    <cfRule type="containsText" dxfId="305" priority="77" operator="containsText" text="TG1">
      <formula>NOT(ISERROR(SEARCH("TG1",L2)))</formula>
    </cfRule>
    <cfRule type="containsText" dxfId="304" priority="78" operator="containsText" text="TG0">
      <formula>NOT(ISERROR(SEARCH("TG0",L2)))</formula>
    </cfRule>
    <cfRule type="containsText" dxfId="303" priority="73" operator="containsText" text="ja">
      <formula>NOT(ISERROR(SEARCH("ja",L2)))</formula>
    </cfRule>
    <cfRule type="containsText" dxfId="302" priority="74" operator="containsText" text="Ja">
      <formula>NOT(ISERROR(SEARCH("Ja",L2)))</formula>
    </cfRule>
  </conditionalFormatting>
  <conditionalFormatting sqref="M2 O2:P2">
    <cfRule type="containsText" dxfId="301" priority="98" operator="containsText" text="EG2">
      <formula>NOT(ISERROR(SEARCH("EG2",M2)))</formula>
    </cfRule>
    <cfRule type="containsText" dxfId="300" priority="99" operator="containsText" text="EG1">
      <formula>NOT(ISERROR(SEARCH("EG1",M2)))</formula>
    </cfRule>
    <cfRule type="containsText" dxfId="299" priority="100" operator="containsText" text="EG0">
      <formula>NOT(ISERROR(SEARCH("EG0",M2)))</formula>
    </cfRule>
    <cfRule type="containsText" dxfId="298" priority="97" operator="containsText" text="EG3">
      <formula>NOT(ISERROR(SEARCH("EG3",M2)))</formula>
    </cfRule>
  </conditionalFormatting>
  <conditionalFormatting sqref="N2">
    <cfRule type="containsText" dxfId="297" priority="69" operator="containsText" text="TG2">
      <formula>NOT(ISERROR(SEARCH("TG2",N2)))</formula>
    </cfRule>
    <cfRule type="containsText" dxfId="296" priority="70" operator="containsText" text="TG1">
      <formula>NOT(ISERROR(SEARCH("TG1",N2)))</formula>
    </cfRule>
    <cfRule type="containsText" dxfId="295" priority="71" operator="containsText" text="TG0">
      <formula>NOT(ISERROR(SEARCH("TG0",N2)))</formula>
    </cfRule>
    <cfRule type="containsText" dxfId="294" priority="72" operator="containsText" text="TG0">
      <formula>NOT(ISERROR(SEARCH("TG0",N2)))</formula>
    </cfRule>
    <cfRule type="containsText" dxfId="293" priority="68" operator="containsText" text="TG3">
      <formula>NOT(ISERROR(SEARCH("TG3",N2)))</formula>
    </cfRule>
    <cfRule type="containsText" dxfId="292" priority="67" operator="containsText" text="Ja">
      <formula>NOT(ISERROR(SEARCH("Ja",N2)))</formula>
    </cfRule>
  </conditionalFormatting>
  <conditionalFormatting sqref="Q2">
    <cfRule type="cellIs" dxfId="291" priority="59" operator="lessThan">
      <formula>0.79</formula>
    </cfRule>
    <cfRule type="cellIs" dxfId="290" priority="61" operator="greaterThan">
      <formula>0.79</formula>
    </cfRule>
    <cfRule type="cellIs" dxfId="289" priority="60" operator="greaterThan">
      <formula>0.9</formula>
    </cfRule>
  </conditionalFormatting>
  <conditionalFormatting sqref="R2">
    <cfRule type="containsText" dxfId="288" priority="58" operator="containsText" text="God">
      <formula>NOT(ISERROR(SEARCH("God",R2)))</formula>
    </cfRule>
    <cfRule type="containsText" dxfId="287" priority="57" operator="containsText" text="Tilstrekkelig">
      <formula>NOT(ISERROR(SEARCH("Tilstrekkelig",R2)))</formula>
    </cfRule>
    <cfRule type="containsText" dxfId="286" priority="56" operator="containsText" text="Mangelfull">
      <formula>NOT(ISERROR(SEARCH("Mangelfull",R2)))</formula>
    </cfRule>
    <cfRule type="containsText" dxfId="285" priority="55" operator="containsText" text="For lite">
      <formula>NOT(ISERROR(SEARCH("For lite",R2)))</formula>
    </cfRule>
  </conditionalFormatting>
  <conditionalFormatting sqref="U2:AC2">
    <cfRule type="containsText" dxfId="284" priority="50" operator="containsText" text="EG3">
      <formula>NOT(ISERROR(SEARCH("EG3",U2)))</formula>
    </cfRule>
    <cfRule type="containsText" dxfId="283" priority="53" operator="containsText" text="EG0">
      <formula>NOT(ISERROR(SEARCH("EG0",U2)))</formula>
    </cfRule>
    <cfRule type="containsText" dxfId="282" priority="52" operator="containsText" text="EG1">
      <formula>NOT(ISERROR(SEARCH("EG1",U2)))</formula>
    </cfRule>
    <cfRule type="containsText" dxfId="281" priority="51" operator="containsText" text="EG2">
      <formula>NOT(ISERROR(SEARCH("EG2",U2)))</formula>
    </cfRule>
  </conditionalFormatting>
  <conditionalFormatting sqref="AD2:CB2">
    <cfRule type="containsText" dxfId="280" priority="6" operator="containsText" text="TG2">
      <formula>NOT(ISERROR(SEARCH("TG2",AD2)))</formula>
    </cfRule>
    <cfRule type="containsText" dxfId="279" priority="7" operator="containsText" text="TG1">
      <formula>NOT(ISERROR(SEARCH("TG1",AD2)))</formula>
    </cfRule>
    <cfRule type="containsText" dxfId="278" priority="8" operator="containsText" text="TG0">
      <formula>NOT(ISERROR(SEARCH("TG0",AD2)))</formula>
    </cfRule>
    <cfRule type="containsText" dxfId="277" priority="5" operator="containsText" text="TG3">
      <formula>NOT(ISERROR(SEARCH("TG3",AD2)))</formula>
    </cfRule>
  </conditionalFormatting>
  <conditionalFormatting sqref="BX2:CB2">
    <cfRule type="containsText" dxfId="276" priority="21" operator="containsText" text="ja">
      <formula>NOT(ISERROR(SEARCH("ja",BX2)))</formula>
    </cfRule>
    <cfRule type="containsText" dxfId="275" priority="22" operator="containsText" text="Ja">
      <formula>NOT(ISERROR(SEARCH("Ja",BX2)))</formula>
    </cfRule>
  </conditionalFormatting>
  <hyperlinks>
    <hyperlink ref="C14" r:id="rId1" xr:uid="{45F79516-DBB0-40C1-A337-394898FC81A6}"/>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35" operator="containsText" id="{F4F52332-0C8F-457C-A9B8-C7C0E4B8C660}">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54" operator="containsText" id="{E35EF4CB-B357-407C-8F34-54A34D159858}">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533E7F86-163A-4056-8511-BB1004B06E9E}">
          <x14:formula1>
            <xm:f>Evalueringsmatrise_grunnlag!$A$9:$A$13</xm:f>
          </x14:formula1>
          <xm:sqref>B33:B41</xm:sqref>
        </x14:dataValidation>
        <x14:dataValidation type="list" allowBlank="1" showInputMessage="1" showErrorMessage="1" xr:uid="{623FD9C5-96D8-461D-A58A-4D60ACF6A03D}">
          <x14:formula1>
            <xm:f>Evalueringsmatrise_grunnlag!$A$27:$A$28</xm:f>
          </x14:formula1>
          <xm:sqref>B24 B68 B76</xm:sqref>
        </x14:dataValidation>
        <x14:dataValidation type="list" allowBlank="1" showInputMessage="1" showErrorMessage="1" xr:uid="{5522533B-4226-46F2-9134-337BA19131B1}">
          <x14:formula1>
            <xm:f>Evalueringsmatrise_grunnlag!$A$2:$A$6</xm:f>
          </x14:formula1>
          <xm:sqref>B43:B67 B69:B75 B77:B90</xm:sqref>
        </x14:dataValidation>
        <x14:dataValidation type="list" allowBlank="1" showInputMessage="1" showErrorMessage="1" xr:uid="{1EF2D3DC-6B40-4735-BA15-D073B6526347}">
          <x14:formula1>
            <xm:f>Evalueringsmatrise_grunnlag!$A$21:$A$24</xm:f>
          </x14:formula1>
          <xm:sqref>B29</xm:sqref>
        </x14:dataValidation>
        <x14:dataValidation type="list" allowBlank="1" showInputMessage="1" showErrorMessage="1" xr:uid="{359D502A-46AD-4A5C-AF15-9F6A26F101A4}">
          <x14:formula1>
            <xm:f>Evalueringsmatrise_grunnlag!$E$13:$E$17</xm:f>
          </x14:formula1>
          <xm:sqref>B22</xm:sqref>
        </x14:dataValidation>
        <x14:dataValidation type="list" allowBlank="1" showInputMessage="1" showErrorMessage="1" xr:uid="{168C2E38-2B77-4323-BBDC-26FD2FFAA87C}">
          <x14:formula1>
            <xm:f>Evalueringsmatrise_grunnlag!$E$2:$E$4</xm:f>
          </x14:formula1>
          <xm:sqref>B31</xm:sqref>
        </x14:dataValidation>
        <x14:dataValidation type="list" allowBlank="1" showInputMessage="1" showErrorMessage="1" xr:uid="{0216E7D4-631E-410A-A8B0-60EC1F077F89}">
          <x14:formula1>
            <xm:f>Evalueringsmatrise_grunnlag!$E$7:$E$10</xm:f>
          </x14:formula1>
          <xm:sqref>B23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DF1FA-DBBF-4419-986B-FE9023E3E92D}">
  <sheetPr>
    <tabColor theme="5" tint="0.79998168889431442"/>
    <pageSetUpPr fitToPage="1"/>
  </sheetPr>
  <dimension ref="A1:CC91"/>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Vigvoll skole</v>
      </c>
      <c r="B2" s="65" t="str">
        <f>$B$12</f>
        <v>8.-10. trinn</v>
      </c>
      <c r="C2" s="22">
        <f>$B$13</f>
        <v>208</v>
      </c>
      <c r="D2" s="22">
        <f>$B$14</f>
        <v>0</v>
      </c>
      <c r="E2" s="22">
        <f>$B$15</f>
        <v>2738</v>
      </c>
      <c r="F2" s="66">
        <f>$B$16</f>
        <v>6642</v>
      </c>
      <c r="G2" s="66">
        <f>$B$17</f>
        <v>2430</v>
      </c>
      <c r="H2" s="66">
        <f>$B$18</f>
        <v>1400</v>
      </c>
      <c r="I2" s="66">
        <f>$B$19</f>
        <v>1030</v>
      </c>
      <c r="J2" s="66">
        <f>$B$20</f>
        <v>1995</v>
      </c>
      <c r="K2" s="22" t="str">
        <f>$B$21</f>
        <v>-</v>
      </c>
      <c r="L2" s="32" t="str">
        <f>$B$22</f>
        <v>TG1</v>
      </c>
      <c r="M2" s="32" t="str">
        <f>$B$23</f>
        <v>B</v>
      </c>
      <c r="N2" s="32" t="str">
        <f>$B$24</f>
        <v xml:space="preserve">Ja </v>
      </c>
      <c r="O2" s="33">
        <f>$B$26</f>
        <v>202.5</v>
      </c>
      <c r="P2" s="32">
        <f>$B$27</f>
        <v>225</v>
      </c>
      <c r="Q2" s="21">
        <f>$B$28</f>
        <v>0.9244444444444444</v>
      </c>
      <c r="R2" s="61" t="str">
        <f>$B$29</f>
        <v>For lite</v>
      </c>
      <c r="S2" s="22">
        <f>$B$30</f>
        <v>11.682692307692308</v>
      </c>
      <c r="T2" s="32" t="str">
        <f>$B$31</f>
        <v>↑</v>
      </c>
      <c r="U2" s="17" t="str">
        <f>$B$33</f>
        <v>EG1</v>
      </c>
      <c r="V2" s="17" t="str">
        <f>$B$34</f>
        <v>EG2</v>
      </c>
      <c r="W2" s="17" t="str">
        <f>$B$35</f>
        <v>EG1</v>
      </c>
      <c r="X2" s="17" t="str">
        <f>$B$36</f>
        <v>EG1</v>
      </c>
      <c r="Y2" s="17" t="str">
        <f>$B$37</f>
        <v>EG0</v>
      </c>
      <c r="Z2" s="17" t="str">
        <f>$B$38</f>
        <v>EG0</v>
      </c>
      <c r="AA2" s="17" t="str">
        <f>$B$39</f>
        <v>EG0</v>
      </c>
      <c r="AB2" s="17" t="str">
        <f>$B$40</f>
        <v>EG1</v>
      </c>
      <c r="AC2" s="17" t="str">
        <f>$B$41</f>
        <v>EG1</v>
      </c>
      <c r="AD2" s="17" t="str">
        <f>$B$43</f>
        <v>TG2</v>
      </c>
      <c r="AE2" s="17" t="str">
        <f>$B$44</f>
        <v>TG1</v>
      </c>
      <c r="AF2" s="17" t="str">
        <f>$B$45</f>
        <v>TG1</v>
      </c>
      <c r="AG2" s="17" t="str">
        <f>$B$46</f>
        <v>TG2</v>
      </c>
      <c r="AH2" s="17" t="str">
        <f>$B$47</f>
        <v>TG2</v>
      </c>
      <c r="AI2" s="17" t="str">
        <f>$B$48</f>
        <v>TG3</v>
      </c>
      <c r="AJ2" s="17" t="str">
        <f>$B$49</f>
        <v>TG2</v>
      </c>
      <c r="AK2" s="17" t="str">
        <f>$B$50</f>
        <v>TG1</v>
      </c>
      <c r="AL2" s="17" t="str">
        <f>$B$51</f>
        <v>TG1</v>
      </c>
      <c r="AM2" s="17" t="str">
        <f>$B$52</f>
        <v>TG2</v>
      </c>
      <c r="AN2" s="17" t="str">
        <f>$B$53</f>
        <v>TG2</v>
      </c>
      <c r="AO2" s="17" t="str">
        <f>$B$54</f>
        <v>-</v>
      </c>
      <c r="AP2" s="17" t="str">
        <f>$B$55</f>
        <v>-</v>
      </c>
      <c r="AQ2" s="17" t="str">
        <f>$B$56</f>
        <v>TG2</v>
      </c>
      <c r="AR2" s="17" t="str">
        <f>$B$57</f>
        <v>TG2</v>
      </c>
      <c r="AS2" s="17" t="str">
        <f>$B$58</f>
        <v>TG2</v>
      </c>
      <c r="AT2" s="17" t="str">
        <f>$B$59</f>
        <v>TG2</v>
      </c>
      <c r="AU2" s="17" t="str">
        <f>$B$60</f>
        <v>TG2</v>
      </c>
      <c r="AV2" s="17" t="str">
        <f>$B$61</f>
        <v>TG1</v>
      </c>
      <c r="AW2" s="17" t="str">
        <f>$B$62</f>
        <v>TG2</v>
      </c>
      <c r="AX2" s="17" t="str">
        <f>$B$63</f>
        <v>TG2</v>
      </c>
      <c r="AY2" s="17" t="str">
        <f>$B$64</f>
        <v>TG2</v>
      </c>
      <c r="AZ2" s="17" t="str">
        <f>$B$65</f>
        <v>TG2</v>
      </c>
      <c r="BA2" s="17" t="str">
        <f>$B$66</f>
        <v>TG2</v>
      </c>
      <c r="BB2" s="17" t="str">
        <f>$B$67</f>
        <v>TG2</v>
      </c>
      <c r="BC2" s="17" t="str">
        <f>$B$69</f>
        <v>TG3</v>
      </c>
      <c r="BD2" s="17" t="str">
        <f>$B$70</f>
        <v>TG3</v>
      </c>
      <c r="BE2" s="17" t="str">
        <f>$B$71</f>
        <v>TG2</v>
      </c>
      <c r="BF2" s="17" t="str">
        <f>$B$72</f>
        <v>TG1</v>
      </c>
      <c r="BG2" s="17" t="str">
        <f>$B$73</f>
        <v>TG2</v>
      </c>
      <c r="BH2" s="17" t="str">
        <f>$B$74</f>
        <v>TG1</v>
      </c>
      <c r="BI2" s="17" t="str">
        <f>$B$75</f>
        <v>TG1</v>
      </c>
      <c r="BJ2" s="17" t="str">
        <f>$B$77</f>
        <v>TG2</v>
      </c>
      <c r="BK2" s="17" t="str">
        <f>$B$78</f>
        <v>TG2</v>
      </c>
      <c r="BL2" s="17" t="str">
        <f>$B$79</f>
        <v>TG3</v>
      </c>
      <c r="BM2" s="17" t="str">
        <f>$B$80</f>
        <v>TG1</v>
      </c>
      <c r="BN2" s="17" t="str">
        <f>$B$81</f>
        <v>TG1</v>
      </c>
      <c r="BO2" s="17" t="str">
        <f>$B$82</f>
        <v>TG1</v>
      </c>
      <c r="BP2" s="17" t="str">
        <f>$B$83</f>
        <v>TG1</v>
      </c>
      <c r="BQ2" s="17" t="str">
        <f>$B$84</f>
        <v>TG1</v>
      </c>
      <c r="BR2" s="17" t="str">
        <f>$B$85</f>
        <v>TG3</v>
      </c>
      <c r="BS2" s="17" t="str">
        <f>$B$86</f>
        <v>TG2</v>
      </c>
      <c r="BT2" s="17" t="str">
        <f>$B$87</f>
        <v>TG3</v>
      </c>
      <c r="BU2" s="17" t="str">
        <f>$B$88</f>
        <v>TG3</v>
      </c>
      <c r="BV2" s="17" t="str">
        <f>$B$89</f>
        <v>-</v>
      </c>
      <c r="BW2" s="17" t="str">
        <f>$B$90</f>
        <v>TG3</v>
      </c>
      <c r="BX2" s="17" t="e">
        <f>#REF!</f>
        <v>#REF!</v>
      </c>
      <c r="BY2" s="17" t="e">
        <f>#REF!</f>
        <v>#REF!</v>
      </c>
      <c r="BZ2" s="17" t="e">
        <f>#REF!</f>
        <v>#REF!</v>
      </c>
      <c r="CA2" s="17" t="e">
        <f>#REF!</f>
        <v>#REF!</v>
      </c>
      <c r="CB2" s="17" t="e">
        <f>#REF!</f>
        <v>#REF!</v>
      </c>
      <c r="CC2" s="97">
        <f>F48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816</v>
      </c>
      <c r="B11" s="9" t="s">
        <v>303</v>
      </c>
      <c r="C11" s="9" t="s">
        <v>304</v>
      </c>
      <c r="AX11" s="1"/>
      <c r="AY11" s="1"/>
    </row>
    <row r="12" spans="1:81" ht="15.75" x14ac:dyDescent="0.25">
      <c r="A12" s="51" t="s">
        <v>247</v>
      </c>
      <c r="B12" s="34" t="s">
        <v>354</v>
      </c>
      <c r="C12" s="51"/>
      <c r="D12" s="18"/>
      <c r="E12" s="18"/>
      <c r="F12" s="10"/>
      <c r="G12" s="10"/>
      <c r="H12" s="10"/>
      <c r="I12" s="10"/>
      <c r="J12" s="10"/>
      <c r="K12" s="10"/>
      <c r="L12" s="10"/>
      <c r="M12" s="10"/>
      <c r="N12" s="10"/>
      <c r="O12" s="10"/>
      <c r="P12" s="10"/>
      <c r="Q12" s="10"/>
      <c r="R12" s="10"/>
      <c r="S12" s="10"/>
      <c r="T12" s="10"/>
      <c r="U12" s="10"/>
      <c r="V12" s="10"/>
      <c r="W12" s="10"/>
      <c r="X12" s="10"/>
      <c r="Y12" s="10"/>
      <c r="Z12" s="10"/>
      <c r="AA12" s="10"/>
      <c r="AB12" s="10"/>
      <c r="BE12" s="10"/>
      <c r="BF12" s="10"/>
    </row>
    <row r="13" spans="1:81" ht="15.75" x14ac:dyDescent="0.25">
      <c r="A13" s="51" t="s">
        <v>248</v>
      </c>
      <c r="B13" s="19">
        <v>208</v>
      </c>
      <c r="C13" s="51"/>
      <c r="D13" s="18"/>
      <c r="E13" s="18"/>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81" ht="15.75" x14ac:dyDescent="0.25">
      <c r="A14" s="51" t="s">
        <v>249</v>
      </c>
      <c r="B14" s="28"/>
      <c r="C14" s="71" t="s">
        <v>410</v>
      </c>
      <c r="D14" s="18"/>
      <c r="E14" s="18"/>
      <c r="F14" s="10"/>
      <c r="G14" s="10"/>
      <c r="H14" s="10"/>
      <c r="I14" s="10"/>
      <c r="J14" s="10"/>
      <c r="K14" s="10"/>
      <c r="L14" s="10"/>
      <c r="M14" s="10"/>
      <c r="N14" s="10"/>
      <c r="O14" s="10"/>
      <c r="P14" s="10"/>
      <c r="S14" s="10"/>
    </row>
    <row r="15" spans="1:81" ht="15" x14ac:dyDescent="0.2">
      <c r="A15" s="51" t="s">
        <v>250</v>
      </c>
      <c r="B15" s="17">
        <v>2738</v>
      </c>
      <c r="C15" s="51"/>
      <c r="D15" s="18"/>
      <c r="E15" s="18"/>
      <c r="F15" s="1"/>
      <c r="G15" s="1"/>
    </row>
    <row r="16" spans="1:81" ht="15" x14ac:dyDescent="0.2">
      <c r="A16" s="51" t="s">
        <v>251</v>
      </c>
      <c r="B16" s="17">
        <v>6642</v>
      </c>
      <c r="C16" s="51"/>
      <c r="D16" s="18"/>
      <c r="E16" s="18"/>
      <c r="F16" s="1"/>
      <c r="G16" s="1"/>
    </row>
    <row r="17" spans="1:19" ht="15" x14ac:dyDescent="0.2">
      <c r="A17" s="51" t="s">
        <v>252</v>
      </c>
      <c r="B17" s="63">
        <f>$B$18+$B$19</f>
        <v>2430</v>
      </c>
      <c r="C17" s="51"/>
      <c r="D17" s="18"/>
      <c r="E17" s="18"/>
      <c r="F17" s="1"/>
      <c r="G17" s="1"/>
    </row>
    <row r="18" spans="1:19" ht="15" hidden="1" outlineLevel="2" x14ac:dyDescent="0.2">
      <c r="A18" s="49" t="s">
        <v>253</v>
      </c>
      <c r="B18" s="17">
        <v>1400</v>
      </c>
      <c r="C18" s="52"/>
      <c r="D18" s="18"/>
      <c r="E18" s="18"/>
      <c r="F18" s="1"/>
      <c r="G18" s="1"/>
    </row>
    <row r="19" spans="1:19" ht="30" hidden="1" outlineLevel="2" x14ac:dyDescent="0.2">
      <c r="A19" s="49" t="s">
        <v>254</v>
      </c>
      <c r="B19" s="17">
        <v>1030</v>
      </c>
      <c r="C19" s="52" t="s">
        <v>817</v>
      </c>
      <c r="D19" s="18"/>
      <c r="E19" s="18"/>
      <c r="F19" s="1"/>
      <c r="G19" s="1"/>
    </row>
    <row r="20" spans="1:19" ht="15" collapsed="1" x14ac:dyDescent="0.2">
      <c r="A20" s="51" t="s">
        <v>255</v>
      </c>
      <c r="B20" s="17">
        <v>1995</v>
      </c>
      <c r="C20" s="51" t="s">
        <v>818</v>
      </c>
      <c r="D20" s="18"/>
      <c r="E20" s="18"/>
      <c r="F20" s="1"/>
      <c r="G20" s="1"/>
    </row>
    <row r="21" spans="1:19" ht="15" x14ac:dyDescent="0.2">
      <c r="A21" s="51" t="s">
        <v>256</v>
      </c>
      <c r="B21" s="17" t="s">
        <v>2</v>
      </c>
      <c r="C21" s="51"/>
      <c r="D21" s="18"/>
      <c r="E21" s="18"/>
      <c r="F21" s="1"/>
      <c r="G21" s="1"/>
    </row>
    <row r="22" spans="1:19" ht="15" x14ac:dyDescent="0.2">
      <c r="A22" s="51" t="s">
        <v>257</v>
      </c>
      <c r="B22" s="17" t="s">
        <v>8</v>
      </c>
      <c r="C22" s="51"/>
      <c r="D22" s="18"/>
      <c r="E22" s="18"/>
      <c r="F22" s="1"/>
      <c r="G22" s="1"/>
    </row>
    <row r="23" spans="1:19" ht="32.1" customHeight="1" x14ac:dyDescent="0.2">
      <c r="A23" s="51" t="s">
        <v>258</v>
      </c>
      <c r="B23" s="17" t="s">
        <v>18</v>
      </c>
      <c r="C23" s="51" t="str">
        <f>IF(Vigvoll!B23=Evalueringsmatrise_grunnlag!E7,"Vedlikehold og utskifting ved A-bygg er allerede finansiert ifm. vedlikeholdsstrategien og midler er allokert hos Eiendom."," ")</f>
        <v xml:space="preserve"> </v>
      </c>
      <c r="D23" s="18"/>
      <c r="E23" s="18"/>
      <c r="F23" s="1"/>
      <c r="G23" s="1"/>
    </row>
    <row r="24" spans="1:19" ht="15" x14ac:dyDescent="0.2">
      <c r="A24" s="51" t="s">
        <v>259</v>
      </c>
      <c r="B24" s="17" t="s">
        <v>46</v>
      </c>
      <c r="C24" s="51" t="s">
        <v>819</v>
      </c>
      <c r="D24" s="18"/>
      <c r="E24" s="18"/>
      <c r="F24" s="1"/>
      <c r="G24" s="1"/>
    </row>
    <row r="25" spans="1:19" ht="27" customHeight="1" x14ac:dyDescent="0.25">
      <c r="A25" s="62" t="s">
        <v>309</v>
      </c>
      <c r="B25" s="38"/>
      <c r="C25" s="39"/>
      <c r="F25" s="1"/>
      <c r="G25" s="1"/>
    </row>
    <row r="26" spans="1:19" ht="30" hidden="1" outlineLevel="2" x14ac:dyDescent="0.25">
      <c r="A26" s="49" t="s">
        <v>310</v>
      </c>
      <c r="B26" s="22">
        <f>B27*0.9</f>
        <v>202.5</v>
      </c>
      <c r="C26" s="52"/>
      <c r="D26" s="18"/>
      <c r="E26" s="18"/>
      <c r="F26" s="10"/>
      <c r="G26" s="10"/>
      <c r="H26" s="10"/>
      <c r="I26" s="10"/>
      <c r="J26" s="10"/>
      <c r="K26" s="10"/>
      <c r="L26" s="10"/>
      <c r="M26" s="10"/>
      <c r="N26" s="10"/>
      <c r="O26" s="10"/>
      <c r="P26" s="10"/>
      <c r="S26" s="10"/>
    </row>
    <row r="27" spans="1:19" ht="30" hidden="1" outlineLevel="2" x14ac:dyDescent="0.25">
      <c r="A27" s="49" t="s">
        <v>311</v>
      </c>
      <c r="B27" s="19">
        <v>225</v>
      </c>
      <c r="C27" s="52"/>
      <c r="D27" s="18"/>
      <c r="E27" s="18"/>
      <c r="F27" s="10"/>
      <c r="G27" s="10"/>
      <c r="H27" s="10"/>
      <c r="I27" s="10"/>
      <c r="J27" s="10"/>
      <c r="K27" s="10"/>
      <c r="L27" s="10"/>
      <c r="M27" s="10"/>
      <c r="N27" s="10"/>
      <c r="O27" s="10"/>
      <c r="P27" s="10"/>
      <c r="S27" s="10"/>
    </row>
    <row r="28" spans="1:19" ht="15" collapsed="1" x14ac:dyDescent="0.25">
      <c r="A28" s="50" t="s">
        <v>290</v>
      </c>
      <c r="B28" s="21">
        <f>B13/B27</f>
        <v>0.9244444444444444</v>
      </c>
      <c r="C28" s="51"/>
      <c r="D28" s="18"/>
      <c r="E28" s="18"/>
      <c r="F28" s="1"/>
      <c r="G28" s="1"/>
    </row>
    <row r="29" spans="1:19" ht="15" x14ac:dyDescent="0.2">
      <c r="A29" s="50" t="s">
        <v>263</v>
      </c>
      <c r="B29" s="67" t="s">
        <v>43</v>
      </c>
      <c r="C29" s="51"/>
      <c r="D29" s="18"/>
      <c r="E29" s="18"/>
      <c r="F29" s="1"/>
      <c r="G29" s="1"/>
    </row>
    <row r="30" spans="1:19" ht="30" hidden="1" outlineLevel="2" x14ac:dyDescent="0.25">
      <c r="A30" s="49" t="s">
        <v>264</v>
      </c>
      <c r="B30" s="22">
        <f>$B$17/$B$13</f>
        <v>11.682692307692308</v>
      </c>
      <c r="C30" s="52"/>
      <c r="D30" s="18"/>
      <c r="E30" s="18"/>
      <c r="F30" s="10"/>
      <c r="G30" s="10"/>
      <c r="H30" s="10"/>
      <c r="I30" s="10"/>
      <c r="J30" s="10"/>
      <c r="K30" s="10"/>
      <c r="L30" s="10"/>
      <c r="M30" s="10"/>
      <c r="N30" s="10"/>
      <c r="O30" s="10"/>
      <c r="P30" s="10"/>
      <c r="S30" s="10"/>
    </row>
    <row r="31" spans="1:19" ht="15" collapsed="1" x14ac:dyDescent="0.2">
      <c r="A31" s="50" t="s">
        <v>291</v>
      </c>
      <c r="B31" s="30" t="s">
        <v>4</v>
      </c>
      <c r="C31" s="51" t="s">
        <v>457</v>
      </c>
      <c r="D31" s="18"/>
      <c r="E31" s="18"/>
      <c r="F31" s="1"/>
      <c r="G31" s="1"/>
    </row>
    <row r="32" spans="1:19" ht="27" customHeight="1" x14ac:dyDescent="0.25">
      <c r="A32" s="62" t="s">
        <v>313</v>
      </c>
      <c r="B32" s="38" t="s">
        <v>313</v>
      </c>
      <c r="C32" s="39" t="s">
        <v>313</v>
      </c>
      <c r="F32" s="1"/>
      <c r="G32" s="1"/>
    </row>
    <row r="33" spans="1:7" ht="15.75" hidden="1" outlineLevel="1" x14ac:dyDescent="0.2">
      <c r="A33" s="50" t="s">
        <v>51</v>
      </c>
      <c r="B33" s="53" t="s">
        <v>23</v>
      </c>
      <c r="C33" s="51"/>
      <c r="D33" s="18"/>
      <c r="E33" s="18"/>
      <c r="F33" s="1"/>
      <c r="G33" s="1"/>
    </row>
    <row r="34" spans="1:7" ht="15" hidden="1" outlineLevel="2" x14ac:dyDescent="0.2">
      <c r="A34" s="49" t="s">
        <v>56</v>
      </c>
      <c r="B34" s="17" t="s">
        <v>25</v>
      </c>
      <c r="C34" s="52"/>
      <c r="D34" s="18"/>
      <c r="E34" s="18"/>
      <c r="F34" s="1"/>
      <c r="G34" s="1"/>
    </row>
    <row r="35" spans="1:7" ht="30" hidden="1" outlineLevel="2" x14ac:dyDescent="0.2">
      <c r="A35" s="49" t="s">
        <v>268</v>
      </c>
      <c r="B35" s="17" t="s">
        <v>23</v>
      </c>
      <c r="C35" s="52"/>
      <c r="D35" s="18"/>
      <c r="E35" s="18"/>
      <c r="F35" s="1"/>
      <c r="G35" s="1"/>
    </row>
    <row r="36" spans="1:7" ht="29.45" hidden="1" customHeight="1" outlineLevel="2" x14ac:dyDescent="0.2">
      <c r="A36" s="49" t="s">
        <v>269</v>
      </c>
      <c r="B36" s="17" t="s">
        <v>23</v>
      </c>
      <c r="C36" s="52" t="s">
        <v>820</v>
      </c>
      <c r="D36" s="18"/>
      <c r="E36" s="18"/>
      <c r="F36" s="1"/>
      <c r="G36" s="1"/>
    </row>
    <row r="37" spans="1:7" ht="15.75" hidden="1" outlineLevel="1" x14ac:dyDescent="0.2">
      <c r="A37" s="50" t="s">
        <v>71</v>
      </c>
      <c r="B37" s="53" t="s">
        <v>20</v>
      </c>
      <c r="C37" s="51"/>
      <c r="D37" s="18"/>
      <c r="E37" s="18"/>
      <c r="F37" s="1"/>
      <c r="G37" s="1"/>
    </row>
    <row r="38" spans="1:7" ht="27.95" hidden="1" customHeight="1" outlineLevel="2" x14ac:dyDescent="0.2">
      <c r="A38" s="49" t="s">
        <v>74</v>
      </c>
      <c r="B38" s="17" t="s">
        <v>20</v>
      </c>
      <c r="C38" s="52"/>
      <c r="D38" s="18"/>
      <c r="E38" s="18"/>
      <c r="F38" s="1"/>
      <c r="G38" s="1"/>
    </row>
    <row r="39" spans="1:7" ht="15" hidden="1" outlineLevel="2" x14ac:dyDescent="0.2">
      <c r="A39" s="49" t="s">
        <v>79</v>
      </c>
      <c r="B39" s="17" t="s">
        <v>20</v>
      </c>
      <c r="C39" s="52"/>
      <c r="D39" s="18"/>
      <c r="E39" s="18"/>
      <c r="F39" s="1"/>
      <c r="G39" s="1"/>
    </row>
    <row r="40" spans="1:7" ht="15.75" hidden="1" outlineLevel="1" x14ac:dyDescent="0.2">
      <c r="A40" s="50" t="s">
        <v>84</v>
      </c>
      <c r="B40" s="53" t="s">
        <v>23</v>
      </c>
      <c r="C40" s="51"/>
      <c r="D40" s="18"/>
      <c r="E40" s="18"/>
      <c r="F40" s="1"/>
      <c r="G40" s="1"/>
    </row>
    <row r="41" spans="1:7" ht="18.75" collapsed="1" x14ac:dyDescent="0.2">
      <c r="A41" s="50" t="s">
        <v>272</v>
      </c>
      <c r="B41" s="54" t="s">
        <v>23</v>
      </c>
      <c r="C41" s="51"/>
      <c r="D41" s="18"/>
      <c r="E41" s="18"/>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13</v>
      </c>
      <c r="C48" s="52" t="s">
        <v>821</v>
      </c>
      <c r="F48" s="1"/>
      <c r="G48" s="1"/>
    </row>
    <row r="49" spans="1:7" ht="15" hidden="1" outlineLevel="2" x14ac:dyDescent="0.2">
      <c r="A49" s="49" t="s">
        <v>117</v>
      </c>
      <c r="B49" s="17" t="s">
        <v>11</v>
      </c>
      <c r="C49" s="52"/>
      <c r="D49" s="18"/>
      <c r="E49" s="18"/>
      <c r="F49" s="1"/>
      <c r="G49" s="1"/>
    </row>
    <row r="50" spans="1:7" ht="15" hidden="1" outlineLevel="2" x14ac:dyDescent="0.2">
      <c r="A50" s="49" t="s">
        <v>122</v>
      </c>
      <c r="B50" s="17" t="s">
        <v>8</v>
      </c>
      <c r="C50" s="52"/>
      <c r="D50" s="18"/>
      <c r="E50" s="18"/>
      <c r="F50" s="1"/>
      <c r="G50" s="1"/>
    </row>
    <row r="51" spans="1:7" ht="15" hidden="1" outlineLevel="2" x14ac:dyDescent="0.2">
      <c r="A51" s="49" t="s">
        <v>127</v>
      </c>
      <c r="B51" s="17" t="s">
        <v>8</v>
      </c>
      <c r="C51" s="52"/>
      <c r="D51" s="18"/>
      <c r="E51" s="18"/>
      <c r="F51" s="1"/>
      <c r="G51" s="1"/>
    </row>
    <row r="52" spans="1:7" ht="15.75" hidden="1" outlineLevel="1" x14ac:dyDescent="0.2">
      <c r="A52" s="50" t="s">
        <v>273</v>
      </c>
      <c r="B52" s="53" t="s">
        <v>11</v>
      </c>
      <c r="C52" s="51"/>
      <c r="D52" s="18"/>
      <c r="E52" s="18"/>
      <c r="F52" s="1"/>
      <c r="G52" s="1"/>
    </row>
    <row r="53" spans="1:7" ht="15" hidden="1" outlineLevel="2" x14ac:dyDescent="0.2">
      <c r="A53" s="49" t="s">
        <v>132</v>
      </c>
      <c r="B53" s="17" t="s">
        <v>11</v>
      </c>
      <c r="C53" s="52"/>
      <c r="D53" s="18"/>
      <c r="E53" s="18"/>
      <c r="F53" s="1"/>
      <c r="G53" s="1"/>
    </row>
    <row r="54" spans="1:7" ht="15" hidden="1" outlineLevel="2" x14ac:dyDescent="0.2">
      <c r="A54" s="49" t="s">
        <v>137</v>
      </c>
      <c r="B54" s="17" t="s">
        <v>2</v>
      </c>
      <c r="C54" s="52"/>
      <c r="D54" s="18"/>
      <c r="E54" s="18"/>
      <c r="F54" s="1"/>
      <c r="G54" s="1"/>
    </row>
    <row r="55" spans="1:7" ht="15" hidden="1" outlineLevel="2" x14ac:dyDescent="0.2">
      <c r="A55" s="49" t="s">
        <v>142</v>
      </c>
      <c r="B55" s="17" t="s">
        <v>2</v>
      </c>
      <c r="C55" s="52"/>
      <c r="D55" s="18"/>
      <c r="E55" s="18"/>
      <c r="F55" s="1"/>
      <c r="G55" s="1"/>
    </row>
    <row r="56" spans="1:7" ht="15" hidden="1" outlineLevel="2" x14ac:dyDescent="0.2">
      <c r="A56" s="49" t="s">
        <v>274</v>
      </c>
      <c r="B56" s="17" t="s">
        <v>11</v>
      </c>
      <c r="C56" s="52"/>
      <c r="D56" s="18"/>
      <c r="E56" s="18"/>
      <c r="F56" s="1"/>
      <c r="G56" s="1"/>
    </row>
    <row r="57" spans="1:7" ht="15.75" hidden="1" outlineLevel="1" x14ac:dyDescent="0.2">
      <c r="A57" s="50" t="s">
        <v>275</v>
      </c>
      <c r="B57" s="53" t="s">
        <v>11</v>
      </c>
      <c r="C57" s="51"/>
      <c r="D57" s="18"/>
      <c r="E57" s="18"/>
      <c r="F57" s="1"/>
      <c r="G57" s="1"/>
    </row>
    <row r="58" spans="1:7" ht="15" hidden="1" outlineLevel="2" x14ac:dyDescent="0.2">
      <c r="A58" s="49" t="s">
        <v>276</v>
      </c>
      <c r="B58" s="17" t="s">
        <v>11</v>
      </c>
      <c r="C58" s="52"/>
      <c r="D58" s="18"/>
      <c r="E58" s="18"/>
      <c r="F58" s="1"/>
      <c r="G58" s="1"/>
    </row>
    <row r="59" spans="1:7" ht="15" hidden="1" outlineLevel="2" x14ac:dyDescent="0.2">
      <c r="A59" s="49" t="s">
        <v>158</v>
      </c>
      <c r="B59" s="17" t="s">
        <v>11</v>
      </c>
      <c r="C59" s="52"/>
      <c r="D59" s="18"/>
      <c r="E59" s="18"/>
      <c r="F59" s="1"/>
      <c r="G59" s="1"/>
    </row>
    <row r="60" spans="1:7" ht="15" hidden="1" outlineLevel="2" x14ac:dyDescent="0.2">
      <c r="A60" s="49" t="s">
        <v>163</v>
      </c>
      <c r="B60" s="17" t="s">
        <v>11</v>
      </c>
      <c r="C60" s="52"/>
      <c r="D60" s="18"/>
      <c r="E60" s="18"/>
      <c r="F60" s="1"/>
      <c r="G60" s="1"/>
    </row>
    <row r="61" spans="1:7" ht="15" hidden="1" outlineLevel="2" x14ac:dyDescent="0.2">
      <c r="A61" s="49" t="s">
        <v>277</v>
      </c>
      <c r="B61" s="17" t="s">
        <v>8</v>
      </c>
      <c r="C61" s="52"/>
      <c r="D61" s="18"/>
      <c r="E61" s="18"/>
      <c r="F61" s="1"/>
      <c r="G61" s="1"/>
    </row>
    <row r="62" spans="1:7" ht="15" hidden="1" outlineLevel="2" x14ac:dyDescent="0.2">
      <c r="A62" s="49" t="s">
        <v>278</v>
      </c>
      <c r="B62" s="17" t="s">
        <v>11</v>
      </c>
      <c r="C62" s="52"/>
      <c r="D62" s="18"/>
      <c r="E62" s="18"/>
      <c r="F62" s="1"/>
      <c r="G62" s="1"/>
    </row>
    <row r="63" spans="1:7" ht="15" hidden="1" outlineLevel="2" x14ac:dyDescent="0.2">
      <c r="A63" s="49" t="s">
        <v>172</v>
      </c>
      <c r="B63" s="17" t="s">
        <v>11</v>
      </c>
      <c r="C63" s="52"/>
      <c r="D63" s="18"/>
      <c r="E63" s="18"/>
      <c r="F63" s="1"/>
      <c r="G63" s="1"/>
    </row>
    <row r="64" spans="1:7" ht="30" hidden="1" outlineLevel="1" x14ac:dyDescent="0.2">
      <c r="A64" s="50" t="s">
        <v>177</v>
      </c>
      <c r="B64" s="53" t="s">
        <v>11</v>
      </c>
      <c r="C64" s="51"/>
      <c r="D64" s="18"/>
      <c r="E64" s="18"/>
      <c r="F64" s="1"/>
      <c r="G64" s="1"/>
    </row>
    <row r="65" spans="1:7" ht="15" hidden="1" outlineLevel="2" x14ac:dyDescent="0.2">
      <c r="A65" s="49" t="s">
        <v>178</v>
      </c>
      <c r="B65" s="17" t="s">
        <v>11</v>
      </c>
      <c r="C65" s="52"/>
      <c r="D65" s="18"/>
      <c r="E65" s="18"/>
      <c r="F65" s="1"/>
      <c r="G65" s="1"/>
    </row>
    <row r="66" spans="1:7" ht="15.75" hidden="1" outlineLevel="1" x14ac:dyDescent="0.2">
      <c r="A66" s="50" t="s">
        <v>183</v>
      </c>
      <c r="B66" s="53" t="s">
        <v>11</v>
      </c>
      <c r="C66" s="51"/>
      <c r="D66" s="18"/>
      <c r="E66" s="18"/>
      <c r="F66" s="1"/>
      <c r="G66" s="1"/>
    </row>
    <row r="67" spans="1:7" ht="18.75" collapsed="1" x14ac:dyDescent="0.2">
      <c r="A67" s="50" t="s">
        <v>293</v>
      </c>
      <c r="B67" s="54" t="s">
        <v>11</v>
      </c>
      <c r="C67" s="51"/>
      <c r="D67" s="18"/>
      <c r="E67" s="18"/>
      <c r="F67" s="1"/>
      <c r="G67" s="1"/>
    </row>
    <row r="68" spans="1:7" ht="27" customHeight="1" x14ac:dyDescent="0.25">
      <c r="A68" s="62" t="s">
        <v>189</v>
      </c>
      <c r="B68" s="38"/>
      <c r="C68" s="39"/>
      <c r="F68" s="1"/>
      <c r="G68" s="1"/>
    </row>
    <row r="69" spans="1:7" ht="32.25" customHeight="1" x14ac:dyDescent="0.2">
      <c r="A69" s="50" t="s">
        <v>280</v>
      </c>
      <c r="B69" s="53" t="s">
        <v>13</v>
      </c>
      <c r="C69" s="51" t="s">
        <v>822</v>
      </c>
      <c r="D69" s="18"/>
      <c r="E69" s="18"/>
      <c r="F69" s="1"/>
      <c r="G69" s="1"/>
    </row>
    <row r="70" spans="1:7" ht="30" hidden="1" outlineLevel="2" x14ac:dyDescent="0.2">
      <c r="A70" s="49" t="s">
        <v>281</v>
      </c>
      <c r="B70" s="17" t="s">
        <v>13</v>
      </c>
      <c r="C70" s="52" t="s">
        <v>823</v>
      </c>
      <c r="D70" s="18"/>
      <c r="E70" s="18"/>
      <c r="F70" s="1"/>
      <c r="G70" s="1"/>
    </row>
    <row r="71" spans="1:7" ht="15" hidden="1" outlineLevel="2" x14ac:dyDescent="0.2">
      <c r="A71" s="49" t="s">
        <v>200</v>
      </c>
      <c r="B71" s="17" t="s">
        <v>11</v>
      </c>
      <c r="C71" s="52"/>
      <c r="D71" s="18"/>
      <c r="E71" s="18"/>
      <c r="F71" s="1"/>
      <c r="G71" s="1"/>
    </row>
    <row r="72" spans="1:7" ht="15.75" collapsed="1" x14ac:dyDescent="0.2">
      <c r="A72" s="50" t="s">
        <v>205</v>
      </c>
      <c r="B72" s="53" t="s">
        <v>8</v>
      </c>
      <c r="C72" s="51"/>
      <c r="D72" s="18"/>
      <c r="E72" s="18"/>
      <c r="F72" s="1"/>
      <c r="G72" s="1"/>
    </row>
    <row r="73" spans="1:7" ht="15" hidden="1" outlineLevel="2" x14ac:dyDescent="0.2">
      <c r="A73" s="49" t="s">
        <v>206</v>
      </c>
      <c r="B73" s="17" t="s">
        <v>11</v>
      </c>
      <c r="C73" s="52"/>
      <c r="D73" s="18"/>
      <c r="E73" s="18"/>
      <c r="F73" s="1"/>
      <c r="G73" s="1"/>
    </row>
    <row r="74" spans="1:7" ht="30" hidden="1" outlineLevel="2" x14ac:dyDescent="0.2">
      <c r="A74" s="49" t="s">
        <v>211</v>
      </c>
      <c r="B74" s="17" t="s">
        <v>8</v>
      </c>
      <c r="C74" s="52"/>
      <c r="D74" s="18"/>
      <c r="E74" s="18"/>
      <c r="F74" s="1"/>
      <c r="G74" s="1"/>
    </row>
    <row r="75" spans="1:7" ht="15" hidden="1" outlineLevel="2" x14ac:dyDescent="0.2">
      <c r="A75" s="49" t="s">
        <v>282</v>
      </c>
      <c r="B75" s="17" t="s">
        <v>8</v>
      </c>
      <c r="C75" s="52"/>
      <c r="D75" s="18"/>
      <c r="E75" s="18"/>
      <c r="F75" s="1"/>
      <c r="G75" s="1"/>
    </row>
    <row r="76" spans="1:7" ht="27" customHeight="1" collapsed="1" x14ac:dyDescent="0.25">
      <c r="A76" s="62" t="s">
        <v>319</v>
      </c>
      <c r="B76" s="38"/>
      <c r="C76" s="39"/>
      <c r="F76" s="1"/>
      <c r="G76" s="1"/>
    </row>
    <row r="77" spans="1:7" ht="33" customHeight="1" x14ac:dyDescent="0.2">
      <c r="A77" s="50" t="s">
        <v>283</v>
      </c>
      <c r="B77" s="53" t="s">
        <v>11</v>
      </c>
      <c r="C77" s="51" t="s">
        <v>320</v>
      </c>
      <c r="D77" s="18"/>
      <c r="E77" s="18"/>
      <c r="F77" s="1"/>
      <c r="G77" s="1"/>
    </row>
    <row r="78" spans="1:7" ht="15" hidden="1" outlineLevel="2" x14ac:dyDescent="0.2">
      <c r="A78" s="49" t="s">
        <v>223</v>
      </c>
      <c r="B78" s="17" t="s">
        <v>11</v>
      </c>
      <c r="C78" s="52"/>
      <c r="D78" s="18"/>
      <c r="E78" s="18"/>
      <c r="F78" s="1"/>
      <c r="G78" s="1"/>
    </row>
    <row r="79" spans="1:7" ht="30" hidden="1" outlineLevel="2" x14ac:dyDescent="0.2">
      <c r="A79" s="49" t="s">
        <v>284</v>
      </c>
      <c r="B79" s="17" t="s">
        <v>13</v>
      </c>
      <c r="C79" s="52" t="s">
        <v>824</v>
      </c>
      <c r="D79" s="18"/>
      <c r="E79" s="18"/>
      <c r="F79" s="1"/>
      <c r="G79" s="1"/>
    </row>
    <row r="80" spans="1:7" ht="30" hidden="1" outlineLevel="2" x14ac:dyDescent="0.2">
      <c r="A80" s="49" t="s">
        <v>285</v>
      </c>
      <c r="B80" s="17" t="s">
        <v>8</v>
      </c>
      <c r="C80" s="52"/>
      <c r="D80" s="18"/>
      <c r="E80" s="18"/>
      <c r="F80" s="1"/>
      <c r="G80" s="1"/>
    </row>
    <row r="81" spans="1:7" ht="15" hidden="1" outlineLevel="2" x14ac:dyDescent="0.2">
      <c r="A81" s="49" t="s">
        <v>230</v>
      </c>
      <c r="B81" s="17" t="s">
        <v>8</v>
      </c>
      <c r="C81" s="52"/>
      <c r="D81" s="18"/>
      <c r="E81" s="18"/>
      <c r="F81" s="1"/>
      <c r="G81" s="1"/>
    </row>
    <row r="82" spans="1:7" ht="15" hidden="1" outlineLevel="2" x14ac:dyDescent="0.2">
      <c r="A82" s="49" t="s">
        <v>231</v>
      </c>
      <c r="B82" s="17" t="s">
        <v>8</v>
      </c>
      <c r="C82" s="52" t="s">
        <v>825</v>
      </c>
      <c r="D82" s="18"/>
      <c r="E82" s="18"/>
      <c r="F82" s="1"/>
      <c r="G82" s="1"/>
    </row>
    <row r="83" spans="1:7" ht="15" hidden="1" outlineLevel="2" x14ac:dyDescent="0.2">
      <c r="A83" s="49" t="s">
        <v>232</v>
      </c>
      <c r="B83" s="17" t="s">
        <v>8</v>
      </c>
      <c r="D83" s="18"/>
      <c r="E83" s="18"/>
      <c r="F83" s="1"/>
      <c r="G83" s="1"/>
    </row>
    <row r="84" spans="1:7" ht="15" hidden="1" outlineLevel="2" x14ac:dyDescent="0.2">
      <c r="A84" s="49" t="s">
        <v>233</v>
      </c>
      <c r="B84" s="17" t="s">
        <v>8</v>
      </c>
      <c r="D84" s="18"/>
      <c r="E84" s="18"/>
      <c r="F84" s="1"/>
      <c r="G84" s="1"/>
    </row>
    <row r="85" spans="1:7" ht="30" collapsed="1" x14ac:dyDescent="0.2">
      <c r="A85" s="50" t="s">
        <v>235</v>
      </c>
      <c r="B85" s="53" t="s">
        <v>13</v>
      </c>
      <c r="C85" s="96" t="s">
        <v>389</v>
      </c>
      <c r="D85" s="18"/>
      <c r="E85" s="18"/>
      <c r="F85" s="1"/>
      <c r="G85" s="1"/>
    </row>
    <row r="86" spans="1:7" ht="30" hidden="1" outlineLevel="2" x14ac:dyDescent="0.2">
      <c r="A86" s="49" t="s">
        <v>240</v>
      </c>
      <c r="B86" s="17" t="s">
        <v>11</v>
      </c>
      <c r="C86" s="52" t="s">
        <v>826</v>
      </c>
      <c r="D86" s="18"/>
      <c r="E86" s="18"/>
      <c r="F86" s="1"/>
      <c r="G86" s="1"/>
    </row>
    <row r="87" spans="1:7" ht="30" hidden="1" outlineLevel="2" x14ac:dyDescent="0.2">
      <c r="A87" s="49" t="s">
        <v>241</v>
      </c>
      <c r="B87" s="17" t="s">
        <v>13</v>
      </c>
      <c r="C87" s="52" t="s">
        <v>322</v>
      </c>
      <c r="D87" s="18"/>
      <c r="E87" s="18"/>
      <c r="F87" s="1"/>
      <c r="G87" s="1"/>
    </row>
    <row r="88" spans="1:7" ht="15" hidden="1" outlineLevel="2" x14ac:dyDescent="0.2">
      <c r="A88" s="49" t="s">
        <v>242</v>
      </c>
      <c r="B88" s="17" t="s">
        <v>13</v>
      </c>
      <c r="C88" s="52" t="s">
        <v>351</v>
      </c>
      <c r="D88" s="18"/>
      <c r="E88" s="18"/>
      <c r="F88" s="1"/>
      <c r="G88" s="1"/>
    </row>
    <row r="89" spans="1:7" ht="15" hidden="1" outlineLevel="2" x14ac:dyDescent="0.2">
      <c r="A89" s="49" t="s">
        <v>243</v>
      </c>
      <c r="B89" s="17" t="s">
        <v>2</v>
      </c>
      <c r="C89" s="95" t="s">
        <v>827</v>
      </c>
      <c r="D89" s="18"/>
      <c r="E89" s="18"/>
      <c r="F89" s="1"/>
      <c r="G89" s="1"/>
    </row>
    <row r="90" spans="1:7" ht="30" hidden="1" outlineLevel="2" x14ac:dyDescent="0.2">
      <c r="A90" s="49" t="s">
        <v>244</v>
      </c>
      <c r="B90" s="17" t="s">
        <v>13</v>
      </c>
      <c r="C90" s="52" t="s">
        <v>828</v>
      </c>
      <c r="D90" s="18"/>
      <c r="E90" s="18"/>
      <c r="F90" s="1"/>
      <c r="G90" s="1"/>
    </row>
    <row r="91" spans="1:7" ht="12.75" customHeight="1" collapsed="1" x14ac:dyDescent="0.2"/>
  </sheetData>
  <sheetProtection formatColumns="0" formatRows="0" insertHyperlinks="0" selectLockedCells="1"/>
  <dataConsolidate/>
  <conditionalFormatting sqref="B21:B24 B43:B67 B69:B75 B77:B90">
    <cfRule type="containsText" dxfId="272" priority="73" operator="containsText" text="TG0">
      <formula>NOT(ISERROR(SEARCH("TG0",B21)))</formula>
    </cfRule>
    <cfRule type="containsText" dxfId="271" priority="72" operator="containsText" text="TG1">
      <formula>NOT(ISERROR(SEARCH("TG1",B21)))</formula>
    </cfRule>
    <cfRule type="containsText" dxfId="270" priority="71" operator="containsText" text="TG2">
      <formula>NOT(ISERROR(SEARCH("TG2",B21)))</formula>
    </cfRule>
    <cfRule type="containsText" dxfId="269" priority="70" operator="containsText" text="TG3">
      <formula>NOT(ISERROR(SEARCH("TG3",B21)))</formula>
    </cfRule>
  </conditionalFormatting>
  <conditionalFormatting sqref="B22 B24">
    <cfRule type="containsText" dxfId="268" priority="69" operator="containsText" text="Ja">
      <formula>NOT(ISERROR(SEARCH("Ja",B22)))</formula>
    </cfRule>
  </conditionalFormatting>
  <conditionalFormatting sqref="B22">
    <cfRule type="containsText" dxfId="267" priority="68" operator="containsText" text="ja">
      <formula>NOT(ISERROR(SEARCH("ja",B22)))</formula>
    </cfRule>
  </conditionalFormatting>
  <conditionalFormatting sqref="B28">
    <cfRule type="cellIs" dxfId="266" priority="78" operator="lessThan">
      <formula>0.79</formula>
    </cfRule>
    <cfRule type="cellIs" dxfId="265" priority="79" operator="greaterThan">
      <formula>0.9</formula>
    </cfRule>
    <cfRule type="cellIs" dxfId="264" priority="80" operator="greaterThan">
      <formula>0.79</formula>
    </cfRule>
  </conditionalFormatting>
  <conditionalFormatting sqref="B29">
    <cfRule type="containsText" dxfId="263" priority="20" operator="containsText" text="For lite">
      <formula>NOT(ISERROR(SEARCH("For lite",B29)))</formula>
    </cfRule>
    <cfRule type="containsText" dxfId="262" priority="21" operator="containsText" text="Mangelfull">
      <formula>NOT(ISERROR(SEARCH("Mangelfull",B29)))</formula>
    </cfRule>
    <cfRule type="containsText" dxfId="261" priority="22" operator="containsText" text="Tilstrekkelig">
      <formula>NOT(ISERROR(SEARCH("Tilstrekkelig",B29)))</formula>
    </cfRule>
    <cfRule type="containsText" dxfId="260" priority="23" operator="containsText" text="God">
      <formula>NOT(ISERROR(SEARCH("God",B29)))</formula>
    </cfRule>
  </conditionalFormatting>
  <conditionalFormatting sqref="B33:B41 B77:B90">
    <cfRule type="containsText" dxfId="259" priority="77" operator="containsText" text="EG0">
      <formula>NOT(ISERROR(SEARCH("EG0",B33)))</formula>
    </cfRule>
    <cfRule type="containsText" dxfId="258" priority="76" operator="containsText" text="EG1">
      <formula>NOT(ISERROR(SEARCH("EG1",B33)))</formula>
    </cfRule>
    <cfRule type="containsText" dxfId="257" priority="75" operator="containsText" text="EG2">
      <formula>NOT(ISERROR(SEARCH("EG2",B33)))</formula>
    </cfRule>
  </conditionalFormatting>
  <conditionalFormatting sqref="B77:B90 B33:B41">
    <cfRule type="containsText" dxfId="256" priority="74" operator="containsText" text="EG3">
      <formula>NOT(ISERROR(SEARCH("EG3",B33)))</formula>
    </cfRule>
  </conditionalFormatting>
  <conditionalFormatting sqref="L2">
    <cfRule type="containsText" dxfId="255" priority="63" operator="containsText" text="TG0">
      <formula>NOT(ISERROR(SEARCH("TG0",L2)))</formula>
    </cfRule>
    <cfRule type="containsText" dxfId="254" priority="62" operator="containsText" text="TG0">
      <formula>NOT(ISERROR(SEARCH("TG0",L2)))</formula>
    </cfRule>
    <cfRule type="containsText" dxfId="253" priority="61" operator="containsText" text="TG1">
      <formula>NOT(ISERROR(SEARCH("TG1",L2)))</formula>
    </cfRule>
    <cfRule type="containsText" dxfId="252" priority="59" operator="containsText" text="TG3">
      <formula>NOT(ISERROR(SEARCH("TG3",L2)))</formula>
    </cfRule>
    <cfRule type="containsText" dxfId="251" priority="60" operator="containsText" text="TG2">
      <formula>NOT(ISERROR(SEARCH("TG2",L2)))</formula>
    </cfRule>
    <cfRule type="containsText" dxfId="250" priority="58" operator="containsText" text="Ja">
      <formula>NOT(ISERROR(SEARCH("Ja",L2)))</formula>
    </cfRule>
    <cfRule type="containsText" dxfId="249" priority="57" operator="containsText" text="ja">
      <formula>NOT(ISERROR(SEARCH("ja",L2)))</formula>
    </cfRule>
  </conditionalFormatting>
  <conditionalFormatting sqref="M2 O2:P2">
    <cfRule type="containsText" dxfId="248" priority="81" operator="containsText" text="EG3">
      <formula>NOT(ISERROR(SEARCH("EG3",M2)))</formula>
    </cfRule>
    <cfRule type="containsText" dxfId="247" priority="82" operator="containsText" text="EG2">
      <formula>NOT(ISERROR(SEARCH("EG2",M2)))</formula>
    </cfRule>
    <cfRule type="containsText" dxfId="246" priority="83" operator="containsText" text="EG1">
      <formula>NOT(ISERROR(SEARCH("EG1",M2)))</formula>
    </cfRule>
    <cfRule type="containsText" dxfId="245" priority="84" operator="containsText" text="EG0">
      <formula>NOT(ISERROR(SEARCH("EG0",M2)))</formula>
    </cfRule>
  </conditionalFormatting>
  <conditionalFormatting sqref="N2">
    <cfRule type="containsText" dxfId="244" priority="51" operator="containsText" text="Ja">
      <formula>NOT(ISERROR(SEARCH("Ja",N2)))</formula>
    </cfRule>
    <cfRule type="containsText" dxfId="243" priority="52" operator="containsText" text="TG3">
      <formula>NOT(ISERROR(SEARCH("TG3",N2)))</formula>
    </cfRule>
    <cfRule type="containsText" dxfId="242" priority="53" operator="containsText" text="TG2">
      <formula>NOT(ISERROR(SEARCH("TG2",N2)))</formula>
    </cfRule>
    <cfRule type="containsText" dxfId="241" priority="54" operator="containsText" text="TG1">
      <formula>NOT(ISERROR(SEARCH("TG1",N2)))</formula>
    </cfRule>
    <cfRule type="containsText" dxfId="240" priority="55" operator="containsText" text="TG0">
      <formula>NOT(ISERROR(SEARCH("TG0",N2)))</formula>
    </cfRule>
    <cfRule type="containsText" dxfId="239" priority="56" operator="containsText" text="TG0">
      <formula>NOT(ISERROR(SEARCH("TG0",N2)))</formula>
    </cfRule>
  </conditionalFormatting>
  <conditionalFormatting sqref="Q2">
    <cfRule type="cellIs" dxfId="238" priority="45" operator="greaterThan">
      <formula>0.79</formula>
    </cfRule>
    <cfRule type="cellIs" dxfId="237" priority="44" operator="greaterThan">
      <formula>0.9</formula>
    </cfRule>
    <cfRule type="cellIs" dxfId="236" priority="43" operator="lessThan">
      <formula>0.79</formula>
    </cfRule>
  </conditionalFormatting>
  <conditionalFormatting sqref="R2">
    <cfRule type="containsText" dxfId="235" priority="39" operator="containsText" text="For lite">
      <formula>NOT(ISERROR(SEARCH("For lite",R2)))</formula>
    </cfRule>
    <cfRule type="containsText" dxfId="234" priority="42" operator="containsText" text="God">
      <formula>NOT(ISERROR(SEARCH("God",R2)))</formula>
    </cfRule>
    <cfRule type="containsText" dxfId="233" priority="41" operator="containsText" text="Tilstrekkelig">
      <formula>NOT(ISERROR(SEARCH("Tilstrekkelig",R2)))</formula>
    </cfRule>
    <cfRule type="containsText" dxfId="232" priority="40" operator="containsText" text="Mangelfull">
      <formula>NOT(ISERROR(SEARCH("Mangelfull",R2)))</formula>
    </cfRule>
  </conditionalFormatting>
  <conditionalFormatting sqref="U2:AC2">
    <cfRule type="containsText" dxfId="231" priority="37" operator="containsText" text="EG0">
      <formula>NOT(ISERROR(SEARCH("EG0",U2)))</formula>
    </cfRule>
    <cfRule type="containsText" dxfId="230" priority="36" operator="containsText" text="EG1">
      <formula>NOT(ISERROR(SEARCH("EG1",U2)))</formula>
    </cfRule>
    <cfRule type="containsText" dxfId="229" priority="34" operator="containsText" text="EG3">
      <formula>NOT(ISERROR(SEARCH("EG3",U2)))</formula>
    </cfRule>
    <cfRule type="containsText" dxfId="228" priority="35" operator="containsText" text="EG2">
      <formula>NOT(ISERROR(SEARCH("EG2",U2)))</formula>
    </cfRule>
  </conditionalFormatting>
  <conditionalFormatting sqref="AD2:CB2">
    <cfRule type="containsText" dxfId="227" priority="10" operator="containsText" text="TG0">
      <formula>NOT(ISERROR(SEARCH("TG0",AD2)))</formula>
    </cfRule>
    <cfRule type="containsText" dxfId="226" priority="9" operator="containsText" text="TG1">
      <formula>NOT(ISERROR(SEARCH("TG1",AD2)))</formula>
    </cfRule>
    <cfRule type="containsText" dxfId="225" priority="8" operator="containsText" text="TG2">
      <formula>NOT(ISERROR(SEARCH("TG2",AD2)))</formula>
    </cfRule>
    <cfRule type="containsText" dxfId="224" priority="7" operator="containsText" text="TG3">
      <formula>NOT(ISERROR(SEARCH("TG3",AD2)))</formula>
    </cfRule>
  </conditionalFormatting>
  <conditionalFormatting sqref="BX2:CB2">
    <cfRule type="containsText" dxfId="223" priority="5" operator="containsText" text="ja">
      <formula>NOT(ISERROR(SEARCH("ja",BX2)))</formula>
    </cfRule>
    <cfRule type="containsText" dxfId="222" priority="6" operator="containsText" text="Ja">
      <formula>NOT(ISERROR(SEARCH("Ja",BX2)))</formula>
    </cfRule>
  </conditionalFormatting>
  <hyperlinks>
    <hyperlink ref="C14" r:id="rId1" xr:uid="{6F2450B0-4395-4050-A315-EFC4140596D2}"/>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A83C5E30-FD38-4486-923E-93B56B05C784}">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6579B024-09D2-4A8E-A5C8-56748978817F}">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233DF38C-D5E8-4D1C-A623-B087C8678E49}">
          <x14:formula1>
            <xm:f>Evalueringsmatrise_grunnlag!$A$2:$A$6</xm:f>
          </x14:formula1>
          <xm:sqref>B43:B67 B69:B75 B77:B90</xm:sqref>
        </x14:dataValidation>
        <x14:dataValidation type="list" allowBlank="1" showInputMessage="1" showErrorMessage="1" xr:uid="{5C9060F7-4841-4147-B11A-3494609D39A9}">
          <x14:formula1>
            <xm:f>Evalueringsmatrise_grunnlag!$A$27:$A$28</xm:f>
          </x14:formula1>
          <xm:sqref>B24 B68 B76</xm:sqref>
        </x14:dataValidation>
        <x14:dataValidation type="list" allowBlank="1" showInputMessage="1" showErrorMessage="1" xr:uid="{B0E482CE-FBC5-4196-88DB-916B270E9B53}">
          <x14:formula1>
            <xm:f>Evalueringsmatrise_grunnlag!$A$9:$A$13</xm:f>
          </x14:formula1>
          <xm:sqref>B33:B41 B77:B90</xm:sqref>
        </x14:dataValidation>
        <x14:dataValidation type="list" allowBlank="1" showInputMessage="1" showErrorMessage="1" xr:uid="{C04C4588-638C-49A3-8AEA-532CB15483E5}">
          <x14:formula1>
            <xm:f>Evalueringsmatrise_grunnlag!$A$21:$A$24</xm:f>
          </x14:formula1>
          <xm:sqref>B29</xm:sqref>
        </x14:dataValidation>
        <x14:dataValidation type="list" allowBlank="1" showInputMessage="1" showErrorMessage="1" xr:uid="{DF53304F-7C0B-4506-B399-938EA93DBE79}">
          <x14:formula1>
            <xm:f>Evalueringsmatrise_grunnlag!$E$7:$E$10</xm:f>
          </x14:formula1>
          <xm:sqref>B23</xm:sqref>
        </x14:dataValidation>
        <x14:dataValidation type="list" allowBlank="1" showInputMessage="1" showErrorMessage="1" xr:uid="{8C53F26F-4092-4ACF-8941-B2469A1E9B58}">
          <x14:formula1>
            <xm:f>Evalueringsmatrise_grunnlag!$E$2:$E$4</xm:f>
          </x14:formula1>
          <xm:sqref>B31</xm:sqref>
        </x14:dataValidation>
        <x14:dataValidation type="list" allowBlank="1" showInputMessage="1" showErrorMessage="1" xr:uid="{248B4EA1-3C35-4FC9-AA04-2A3001E8FB4D}">
          <x14:formula1>
            <xm:f>Evalueringsmatrise_grunnlag!$E$13:$E$17</xm:f>
          </x14:formula1>
          <xm:sqref>B22</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6B9E6-B1BA-43A4-94DD-D5A14C62AD95}">
  <sheetPr>
    <tabColor theme="5" tint="0.79998168889431442"/>
    <pageSetUpPr fitToPage="1"/>
  </sheetPr>
  <dimension ref="A1:CC99"/>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Voiebyen skole</v>
      </c>
      <c r="B2" s="65" t="str">
        <f>$B$12</f>
        <v>1.-7. trinn</v>
      </c>
      <c r="C2" s="22">
        <f>$B$13</f>
        <v>313</v>
      </c>
      <c r="D2" s="22">
        <f>$B$14</f>
        <v>0</v>
      </c>
      <c r="E2" s="22">
        <f>$B$15</f>
        <v>4070</v>
      </c>
      <c r="F2" s="66">
        <f>$B$16</f>
        <v>18940</v>
      </c>
      <c r="G2" s="66">
        <f>$B$17</f>
        <v>13673</v>
      </c>
      <c r="H2" s="66">
        <f>$B$18</f>
        <v>10673</v>
      </c>
      <c r="I2" s="66">
        <f>$B$19</f>
        <v>3000</v>
      </c>
      <c r="J2" s="66">
        <f>$B$20</f>
        <v>2002</v>
      </c>
      <c r="K2" s="22" t="str">
        <f>$B$21</f>
        <v>-</v>
      </c>
      <c r="L2" s="32" t="str">
        <f>$B$22</f>
        <v>TG1</v>
      </c>
      <c r="M2" s="32" t="str">
        <f>$B$23</f>
        <v>B</v>
      </c>
      <c r="N2" s="32" t="str">
        <f>$B$24</f>
        <v>Nei</v>
      </c>
      <c r="O2" s="33">
        <f>$B$26</f>
        <v>397.8</v>
      </c>
      <c r="P2" s="32">
        <f>$B$27</f>
        <v>442</v>
      </c>
      <c r="Q2" s="21">
        <f>$B$28</f>
        <v>0.70814479638009054</v>
      </c>
      <c r="R2" s="61" t="str">
        <f>$B$29</f>
        <v>God</v>
      </c>
      <c r="S2" s="22">
        <f>$B$30</f>
        <v>43.683706070287542</v>
      </c>
      <c r="T2" s="32" t="str">
        <f>$B$31</f>
        <v>→</v>
      </c>
      <c r="U2" s="17" t="str">
        <f>$B$33</f>
        <v>EG0</v>
      </c>
      <c r="V2" s="17" t="str">
        <f>$B$34</f>
        <v>EG0</v>
      </c>
      <c r="W2" s="17" t="str">
        <f>$B$35</f>
        <v>EG0</v>
      </c>
      <c r="X2" s="17" t="str">
        <f>$B$36</f>
        <v>EG0</v>
      </c>
      <c r="Y2" s="17" t="str">
        <f>$B$37</f>
        <v>EG0</v>
      </c>
      <c r="Z2" s="17" t="str">
        <f>$B$38</f>
        <v>EG0</v>
      </c>
      <c r="AA2" s="17" t="str">
        <f>$B$39</f>
        <v>EG0</v>
      </c>
      <c r="AB2" s="17" t="str">
        <f>$B$40</f>
        <v>EG2</v>
      </c>
      <c r="AC2" s="17" t="str">
        <f>$B$41</f>
        <v>EG1</v>
      </c>
      <c r="AD2" s="17" t="str">
        <f>$B$43</f>
        <v>TG2</v>
      </c>
      <c r="AE2" s="17" t="str">
        <f>$B$44</f>
        <v>TG2</v>
      </c>
      <c r="AF2" s="17" t="str">
        <f>$B$45</f>
        <v>TG2</v>
      </c>
      <c r="AG2" s="17" t="str">
        <f>$B$46</f>
        <v>TG2</v>
      </c>
      <c r="AH2" s="17" t="str">
        <f>$B$47</f>
        <v>TG2</v>
      </c>
      <c r="AI2" s="17" t="str">
        <f>$B$48</f>
        <v>TG1</v>
      </c>
      <c r="AJ2" s="17" t="str">
        <f>$B$49</f>
        <v>TG3</v>
      </c>
      <c r="AK2" s="17" t="str">
        <f>$B$50</f>
        <v>TG2</v>
      </c>
      <c r="AL2" s="17" t="str">
        <f>$B$51</f>
        <v>TG2</v>
      </c>
      <c r="AM2" s="17" t="str">
        <f>$B$52</f>
        <v>TG2</v>
      </c>
      <c r="AN2" s="17" t="str">
        <f>$B$53</f>
        <v>TG2</v>
      </c>
      <c r="AO2" s="17" t="str">
        <f>$B$54</f>
        <v>TG2</v>
      </c>
      <c r="AP2" s="17" t="str">
        <f>$B$55</f>
        <v>TG1</v>
      </c>
      <c r="AQ2" s="17" t="str">
        <f>$B$56</f>
        <v>TG2</v>
      </c>
      <c r="AR2" s="17" t="str">
        <f>$B$57</f>
        <v>TG1</v>
      </c>
      <c r="AS2" s="17" t="str">
        <f>$B$58</f>
        <v>TG1</v>
      </c>
      <c r="AT2" s="17" t="str">
        <f>$B$59</f>
        <v>TG1</v>
      </c>
      <c r="AU2" s="17" t="str">
        <f>$B$60</f>
        <v>TG2</v>
      </c>
      <c r="AV2" s="17" t="str">
        <f>$B$61</f>
        <v>TG0</v>
      </c>
      <c r="AW2" s="17" t="str">
        <f>$B$62</f>
        <v>TG0</v>
      </c>
      <c r="AX2" s="17" t="str">
        <f>$B$63</f>
        <v>TG2</v>
      </c>
      <c r="AY2" s="17" t="str">
        <f>$B$64</f>
        <v>TG1</v>
      </c>
      <c r="AZ2" s="17" t="str">
        <f>$B$65</f>
        <v>TG1</v>
      </c>
      <c r="BA2" s="17" t="str">
        <f>$B$66</f>
        <v>TG1</v>
      </c>
      <c r="BB2" s="17" t="str">
        <f>$B$67</f>
        <v>TG2</v>
      </c>
      <c r="BC2" s="17" t="str">
        <f>$B$69</f>
        <v>TG1</v>
      </c>
      <c r="BD2" s="17" t="str">
        <f>$B$70</f>
        <v>TG1</v>
      </c>
      <c r="BE2" s="17" t="str">
        <f>$B$71</f>
        <v>TG1</v>
      </c>
      <c r="BF2" s="17" t="str">
        <f>$B$72</f>
        <v>TG2</v>
      </c>
      <c r="BG2" s="17" t="str">
        <f>$B$73</f>
        <v>TG1</v>
      </c>
      <c r="BH2" s="17" t="str">
        <f>$B$74</f>
        <v>TG3</v>
      </c>
      <c r="BI2" s="17" t="str">
        <f>$B$75</f>
        <v>TG2</v>
      </c>
      <c r="BJ2" s="17" t="str">
        <f>$B$77</f>
        <v>TG2</v>
      </c>
      <c r="BK2" s="17" t="str">
        <f>$B$78</f>
        <v>TG1</v>
      </c>
      <c r="BL2" s="17" t="str">
        <f>$B$79</f>
        <v>TG3</v>
      </c>
      <c r="BM2" s="17" t="str">
        <f>$B$80</f>
        <v>TG2</v>
      </c>
      <c r="BN2" s="17" t="str">
        <f>$B$81</f>
        <v>TG2</v>
      </c>
      <c r="BO2" s="17" t="str">
        <f>$B$82</f>
        <v>TG3</v>
      </c>
      <c r="BP2" s="17" t="str">
        <f>$B$83</f>
        <v>TG3</v>
      </c>
      <c r="BQ2" s="17" t="str">
        <f>$B$84</f>
        <v>TG2</v>
      </c>
      <c r="BR2" s="17" t="str">
        <f>$B$85</f>
        <v>TG2</v>
      </c>
      <c r="BS2" s="17" t="str">
        <f>$B$86</f>
        <v>TG1</v>
      </c>
      <c r="BT2" s="17" t="str">
        <f>$B$87</f>
        <v>TG3</v>
      </c>
      <c r="BU2" s="17" t="str">
        <f>$B$88</f>
        <v>TG3</v>
      </c>
      <c r="BV2" s="17" t="str">
        <f>$B$89</f>
        <v>-</v>
      </c>
      <c r="BW2" s="17" t="str">
        <f>$B$90</f>
        <v>TG2</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829</v>
      </c>
      <c r="B11" s="9" t="s">
        <v>303</v>
      </c>
      <c r="C11" s="9" t="s">
        <v>304</v>
      </c>
      <c r="AU11" s="1"/>
      <c r="AV11" s="1"/>
    </row>
    <row r="12" spans="1:81" ht="15.75" x14ac:dyDescent="0.25">
      <c r="A12" s="51" t="s">
        <v>247</v>
      </c>
      <c r="B12" s="34" t="s">
        <v>332</v>
      </c>
      <c r="C12" s="51"/>
      <c r="D12" s="10"/>
      <c r="E12" s="10"/>
      <c r="F12" s="10"/>
      <c r="G12" s="10"/>
      <c r="H12" s="10"/>
      <c r="I12" s="10"/>
      <c r="J12" s="10"/>
      <c r="K12" s="10"/>
      <c r="L12" s="10"/>
      <c r="M12" s="10"/>
      <c r="N12" s="10"/>
      <c r="O12" s="10"/>
      <c r="P12" s="10"/>
      <c r="Q12" s="10"/>
      <c r="R12" s="10"/>
      <c r="S12" s="10"/>
      <c r="T12" s="10"/>
      <c r="U12" s="10"/>
      <c r="V12" s="10"/>
      <c r="W12" s="10"/>
      <c r="X12" s="10"/>
      <c r="Y12" s="10"/>
      <c r="BB12" s="10"/>
      <c r="BC12" s="10"/>
    </row>
    <row r="13" spans="1:81" ht="15.75" x14ac:dyDescent="0.25">
      <c r="A13" s="51" t="s">
        <v>248</v>
      </c>
      <c r="B13" s="19">
        <v>313</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81" ht="15.75" x14ac:dyDescent="0.25">
      <c r="A14" s="51" t="s">
        <v>249</v>
      </c>
      <c r="B14" s="28"/>
      <c r="C14" s="71" t="s">
        <v>410</v>
      </c>
      <c r="D14" s="10"/>
      <c r="E14" s="10"/>
      <c r="F14" s="10"/>
      <c r="G14" s="10"/>
      <c r="H14" s="10"/>
      <c r="I14" s="10"/>
      <c r="J14" s="10"/>
      <c r="K14" s="10"/>
      <c r="L14" s="10"/>
      <c r="M14" s="10"/>
      <c r="P14" s="10"/>
    </row>
    <row r="15" spans="1:81" ht="15" x14ac:dyDescent="0.2">
      <c r="A15" s="51" t="s">
        <v>250</v>
      </c>
      <c r="B15" s="17">
        <v>4070</v>
      </c>
      <c r="C15" s="51"/>
      <c r="F15" s="1"/>
      <c r="G15" s="1"/>
    </row>
    <row r="16" spans="1:81" ht="15" x14ac:dyDescent="0.2">
      <c r="A16" s="51" t="s">
        <v>251</v>
      </c>
      <c r="B16" s="17">
        <v>18940</v>
      </c>
      <c r="C16" s="51"/>
      <c r="F16" s="1"/>
      <c r="G16" s="1"/>
    </row>
    <row r="17" spans="1:16" ht="15" x14ac:dyDescent="0.2">
      <c r="A17" s="51" t="s">
        <v>252</v>
      </c>
      <c r="B17" s="63">
        <f>$B$18+$B$19</f>
        <v>13673</v>
      </c>
      <c r="C17" s="51"/>
      <c r="F17" s="1"/>
      <c r="G17" s="1"/>
    </row>
    <row r="18" spans="1:16" ht="15" hidden="1" outlineLevel="2" x14ac:dyDescent="0.2">
      <c r="A18" s="49" t="s">
        <v>253</v>
      </c>
      <c r="B18" s="17">
        <v>10673</v>
      </c>
      <c r="C18" s="52" t="s">
        <v>830</v>
      </c>
      <c r="F18" s="1"/>
      <c r="G18" s="1"/>
    </row>
    <row r="19" spans="1:16" ht="15" hidden="1" outlineLevel="2" x14ac:dyDescent="0.2">
      <c r="A19" s="49" t="s">
        <v>254</v>
      </c>
      <c r="B19" s="17">
        <v>3000</v>
      </c>
      <c r="C19" s="52" t="s">
        <v>831</v>
      </c>
      <c r="F19" s="1"/>
      <c r="G19" s="1"/>
    </row>
    <row r="20" spans="1:16" ht="15" collapsed="1" x14ac:dyDescent="0.2">
      <c r="A20" s="51" t="s">
        <v>255</v>
      </c>
      <c r="B20" s="17">
        <v>2002</v>
      </c>
      <c r="C20" s="51" t="s">
        <v>832</v>
      </c>
      <c r="F20" s="1"/>
      <c r="G20" s="1"/>
    </row>
    <row r="21" spans="1:16" ht="15" x14ac:dyDescent="0.2">
      <c r="A21" s="51" t="s">
        <v>256</v>
      </c>
      <c r="B21" s="17" t="s">
        <v>2</v>
      </c>
      <c r="C21" s="51"/>
      <c r="F21" s="1"/>
      <c r="G21" s="1"/>
    </row>
    <row r="22" spans="1:16" ht="15" x14ac:dyDescent="0.2">
      <c r="A22" s="51" t="s">
        <v>257</v>
      </c>
      <c r="B22" s="17" t="s">
        <v>8</v>
      </c>
      <c r="C22" s="51"/>
      <c r="F22" s="1"/>
      <c r="G22" s="1"/>
    </row>
    <row r="23" spans="1:16" ht="32.1" customHeight="1" x14ac:dyDescent="0.2">
      <c r="A23" s="51" t="s">
        <v>258</v>
      </c>
      <c r="B23" s="17" t="s">
        <v>18</v>
      </c>
      <c r="C23" s="51" t="str">
        <f>IF(Voiebyen!B23=Evalueringsmatrise_grunnlag!E7,"Vedlikehold og utskifting ved A-bygg er allerede finansiert ifm. vedlikeholdsstrategien og midler er allokert hos Eiendom."," ")</f>
        <v xml:space="preserve"> </v>
      </c>
      <c r="F23" s="1"/>
      <c r="G23" s="1"/>
    </row>
    <row r="24" spans="1:16" ht="15" x14ac:dyDescent="0.2">
      <c r="A24" s="51" t="s">
        <v>259</v>
      </c>
      <c r="B24" s="17" t="s">
        <v>30</v>
      </c>
      <c r="C24" s="51"/>
      <c r="F24" s="1"/>
      <c r="G24" s="1"/>
    </row>
    <row r="25" spans="1:16" ht="27" customHeight="1" x14ac:dyDescent="0.25">
      <c r="A25" s="62" t="s">
        <v>309</v>
      </c>
      <c r="B25" s="38"/>
      <c r="C25" s="39"/>
      <c r="F25" s="1"/>
      <c r="G25" s="1"/>
    </row>
    <row r="26" spans="1:16" ht="30" hidden="1" outlineLevel="2" x14ac:dyDescent="0.25">
      <c r="A26" s="49" t="s">
        <v>310</v>
      </c>
      <c r="B26" s="22">
        <f>B27*0.9</f>
        <v>397.8</v>
      </c>
      <c r="C26" s="52"/>
      <c r="D26" s="10"/>
      <c r="E26" s="10"/>
      <c r="F26" s="10"/>
      <c r="G26" s="10"/>
      <c r="H26" s="10"/>
      <c r="I26" s="10"/>
      <c r="J26" s="10"/>
      <c r="K26" s="10"/>
      <c r="L26" s="10"/>
      <c r="M26" s="10"/>
      <c r="P26" s="10"/>
    </row>
    <row r="27" spans="1:16" ht="30" hidden="1" outlineLevel="2" x14ac:dyDescent="0.25">
      <c r="A27" s="49" t="s">
        <v>311</v>
      </c>
      <c r="B27" s="19">
        <v>442</v>
      </c>
      <c r="C27" s="52" t="s">
        <v>833</v>
      </c>
      <c r="D27" s="10"/>
      <c r="E27" s="10"/>
      <c r="F27" s="10"/>
      <c r="G27" s="10"/>
      <c r="H27" s="10"/>
      <c r="I27" s="10"/>
      <c r="J27" s="10"/>
      <c r="K27" s="10"/>
      <c r="L27" s="10"/>
      <c r="M27" s="10"/>
      <c r="P27" s="10"/>
    </row>
    <row r="28" spans="1:16" ht="15" collapsed="1" x14ac:dyDescent="0.25">
      <c r="A28" s="50" t="s">
        <v>290</v>
      </c>
      <c r="B28" s="21">
        <f>B13/B27</f>
        <v>0.70814479638009054</v>
      </c>
      <c r="C28" s="51"/>
      <c r="F28" s="1"/>
      <c r="G28" s="1"/>
    </row>
    <row r="29" spans="1:16" ht="15" x14ac:dyDescent="0.2">
      <c r="A29" s="50" t="s">
        <v>263</v>
      </c>
      <c r="B29" s="67" t="s">
        <v>39</v>
      </c>
      <c r="C29" s="51"/>
      <c r="F29" s="1"/>
      <c r="G29" s="1"/>
    </row>
    <row r="30" spans="1:16" ht="30" hidden="1" outlineLevel="2" x14ac:dyDescent="0.25">
      <c r="A30" s="49" t="s">
        <v>264</v>
      </c>
      <c r="B30" s="22">
        <f>$B$17/$B$13</f>
        <v>43.683706070287542</v>
      </c>
      <c r="C30" s="52"/>
      <c r="D30" s="10"/>
      <c r="E30" s="10"/>
      <c r="F30" s="10"/>
      <c r="G30" s="10"/>
      <c r="H30" s="10"/>
      <c r="I30" s="10"/>
      <c r="J30" s="10"/>
      <c r="K30" s="10"/>
      <c r="L30" s="10"/>
      <c r="M30" s="10"/>
      <c r="P30" s="10"/>
    </row>
    <row r="31" spans="1:16" ht="15" collapsed="1" x14ac:dyDescent="0.2">
      <c r="A31" s="50" t="s">
        <v>291</v>
      </c>
      <c r="B31" s="30" t="s">
        <v>7</v>
      </c>
      <c r="C31" s="51" t="s">
        <v>341</v>
      </c>
      <c r="F31" s="1"/>
      <c r="G31" s="1"/>
    </row>
    <row r="32" spans="1:16"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25</v>
      </c>
      <c r="C40" s="51"/>
      <c r="F40" s="1"/>
      <c r="G40" s="1"/>
    </row>
    <row r="41" spans="1:7" ht="18.75" collapsed="1" x14ac:dyDescent="0.2">
      <c r="A41" s="50" t="s">
        <v>272</v>
      </c>
      <c r="B41" s="54" t="s">
        <v>23</v>
      </c>
      <c r="C41" s="51"/>
      <c r="F41" s="1"/>
      <c r="G41" s="1"/>
    </row>
    <row r="42" spans="1:7" ht="27" customHeight="1" x14ac:dyDescent="0.25">
      <c r="A42" s="62" t="s">
        <v>94</v>
      </c>
      <c r="B42" s="38"/>
      <c r="C42" s="39"/>
      <c r="F42" s="1"/>
      <c r="G42" s="1"/>
    </row>
    <row r="43" spans="1:7" ht="15.75" hidden="1" outlineLevel="1" x14ac:dyDescent="0.2">
      <c r="A43" s="50" t="s">
        <v>95</v>
      </c>
      <c r="B43" s="53" t="s">
        <v>11</v>
      </c>
      <c r="C43" s="51"/>
      <c r="F43" s="1"/>
      <c r="G43" s="1"/>
    </row>
    <row r="44" spans="1:7" ht="15" hidden="1" outlineLevel="2" x14ac:dyDescent="0.2">
      <c r="A44" s="49" t="s">
        <v>100</v>
      </c>
      <c r="B44" s="17" t="s">
        <v>11</v>
      </c>
      <c r="C44" s="52"/>
      <c r="F44" s="1"/>
      <c r="G44" s="1"/>
    </row>
    <row r="45" spans="1:7" ht="15" hidden="1" outlineLevel="2" x14ac:dyDescent="0.2">
      <c r="A45" s="49" t="s">
        <v>105</v>
      </c>
      <c r="B45" s="17" t="s">
        <v>11</v>
      </c>
      <c r="C45" s="52"/>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8</v>
      </c>
      <c r="C48" s="52"/>
      <c r="F48" s="1"/>
      <c r="G48" s="1"/>
    </row>
    <row r="49" spans="1:7" ht="30" hidden="1" outlineLevel="2" x14ac:dyDescent="0.2">
      <c r="A49" s="49" t="s">
        <v>117</v>
      </c>
      <c r="B49" s="17" t="s">
        <v>13</v>
      </c>
      <c r="C49" s="52" t="s">
        <v>834</v>
      </c>
      <c r="F49" s="1"/>
      <c r="G49" s="1"/>
    </row>
    <row r="50" spans="1:7" ht="15" hidden="1" outlineLevel="2" x14ac:dyDescent="0.2">
      <c r="A50" s="49" t="s">
        <v>122</v>
      </c>
      <c r="B50" s="17" t="s">
        <v>11</v>
      </c>
      <c r="C50" s="52"/>
      <c r="F50" s="1"/>
      <c r="G50" s="1"/>
    </row>
    <row r="51" spans="1:7" ht="15" hidden="1" outlineLevel="2" x14ac:dyDescent="0.2">
      <c r="A51" s="49" t="s">
        <v>127</v>
      </c>
      <c r="B51" s="17" t="s">
        <v>11</v>
      </c>
      <c r="C51" s="52" t="s">
        <v>835</v>
      </c>
      <c r="F51" s="1"/>
      <c r="G51" s="1"/>
    </row>
    <row r="52" spans="1:7" ht="15.75" hidden="1" outlineLevel="1" x14ac:dyDescent="0.2">
      <c r="A52" s="50" t="s">
        <v>273</v>
      </c>
      <c r="B52" s="53" t="s">
        <v>11</v>
      </c>
      <c r="C52" s="51"/>
      <c r="F52" s="1"/>
      <c r="G52" s="1"/>
    </row>
    <row r="53" spans="1:7" ht="15" hidden="1" outlineLevel="2" x14ac:dyDescent="0.2">
      <c r="A53" s="49" t="s">
        <v>132</v>
      </c>
      <c r="B53" s="17" t="s">
        <v>11</v>
      </c>
      <c r="C53" s="52"/>
      <c r="F53" s="1"/>
      <c r="G53" s="1"/>
    </row>
    <row r="54" spans="1:7" ht="15" hidden="1" outlineLevel="2" x14ac:dyDescent="0.2">
      <c r="A54" s="49" t="s">
        <v>137</v>
      </c>
      <c r="B54" s="17" t="s">
        <v>11</v>
      </c>
      <c r="C54" s="52"/>
      <c r="F54" s="1"/>
      <c r="G54" s="1"/>
    </row>
    <row r="55" spans="1:7" ht="15" hidden="1" outlineLevel="2" x14ac:dyDescent="0.2">
      <c r="A55" s="49" t="s">
        <v>142</v>
      </c>
      <c r="B55" s="17" t="s">
        <v>8</v>
      </c>
      <c r="C55" s="52"/>
      <c r="F55" s="1"/>
      <c r="G55" s="1"/>
    </row>
    <row r="56" spans="1:7" ht="15" hidden="1" outlineLevel="2" x14ac:dyDescent="0.2">
      <c r="A56" s="49" t="s">
        <v>274</v>
      </c>
      <c r="B56" s="17" t="s">
        <v>11</v>
      </c>
      <c r="C56" s="52"/>
      <c r="F56" s="1"/>
      <c r="G56" s="1"/>
    </row>
    <row r="57" spans="1:7" ht="15.75" hidden="1" outlineLevel="1" x14ac:dyDescent="0.2">
      <c r="A57" s="50" t="s">
        <v>275</v>
      </c>
      <c r="B57" s="53" t="s">
        <v>8</v>
      </c>
      <c r="C57" s="51"/>
      <c r="F57" s="1"/>
      <c r="G57" s="1"/>
    </row>
    <row r="58" spans="1:7" ht="15" hidden="1" outlineLevel="2" x14ac:dyDescent="0.2">
      <c r="A58" s="49" t="s">
        <v>276</v>
      </c>
      <c r="B58" s="17" t="s">
        <v>8</v>
      </c>
      <c r="C58" s="52"/>
      <c r="F58" s="1"/>
      <c r="G58" s="1"/>
    </row>
    <row r="59" spans="1:7" ht="15" hidden="1" outlineLevel="2" x14ac:dyDescent="0.2">
      <c r="A59" s="49" t="s">
        <v>158</v>
      </c>
      <c r="B59" s="17" t="s">
        <v>8</v>
      </c>
      <c r="C59" s="52"/>
      <c r="F59" s="1"/>
      <c r="G59" s="1"/>
    </row>
    <row r="60" spans="1:7" ht="15" hidden="1" outlineLevel="2" x14ac:dyDescent="0.2">
      <c r="A60" s="49" t="s">
        <v>163</v>
      </c>
      <c r="B60" s="17" t="s">
        <v>11</v>
      </c>
      <c r="C60" s="52"/>
      <c r="F60" s="1"/>
      <c r="G60" s="1"/>
    </row>
    <row r="61" spans="1:7" ht="15" hidden="1" outlineLevel="2" x14ac:dyDescent="0.2">
      <c r="A61" s="49" t="s">
        <v>277</v>
      </c>
      <c r="B61" s="17" t="s">
        <v>5</v>
      </c>
      <c r="C61" s="52"/>
      <c r="F61" s="1"/>
      <c r="G61" s="1"/>
    </row>
    <row r="62" spans="1:7" ht="15" hidden="1" outlineLevel="2" x14ac:dyDescent="0.2">
      <c r="A62" s="49" t="s">
        <v>278</v>
      </c>
      <c r="B62" s="17" t="s">
        <v>5</v>
      </c>
      <c r="C62" s="52"/>
      <c r="F62" s="1"/>
      <c r="G62" s="1"/>
    </row>
    <row r="63" spans="1:7" ht="15" hidden="1" outlineLevel="2" x14ac:dyDescent="0.2">
      <c r="A63" s="49" t="s">
        <v>172</v>
      </c>
      <c r="B63" s="17" t="s">
        <v>11</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8</v>
      </c>
      <c r="C66" s="51"/>
      <c r="F66" s="1"/>
      <c r="G66" s="1"/>
    </row>
    <row r="67" spans="1:7" ht="18.75" collapsed="1" x14ac:dyDescent="0.2">
      <c r="A67" s="50" t="s">
        <v>293</v>
      </c>
      <c r="B67" s="54" t="s">
        <v>11</v>
      </c>
      <c r="C67" s="51" t="s">
        <v>358</v>
      </c>
      <c r="F67" s="1"/>
      <c r="G67" s="1"/>
    </row>
    <row r="68" spans="1:7" ht="27" customHeight="1" x14ac:dyDescent="0.25">
      <c r="A68" s="62" t="s">
        <v>189</v>
      </c>
      <c r="B68" s="38"/>
      <c r="C68" s="39"/>
      <c r="F68" s="1"/>
      <c r="G68" s="1"/>
    </row>
    <row r="69" spans="1:7" ht="15.75" x14ac:dyDescent="0.2">
      <c r="A69" s="50" t="s">
        <v>280</v>
      </c>
      <c r="B69" s="53" t="s">
        <v>8</v>
      </c>
      <c r="C69" s="51"/>
      <c r="F69" s="1"/>
      <c r="G69" s="1"/>
    </row>
    <row r="70" spans="1:7" ht="15" hidden="1" outlineLevel="2" x14ac:dyDescent="0.2">
      <c r="A70" s="49" t="s">
        <v>281</v>
      </c>
      <c r="B70" s="17" t="s">
        <v>8</v>
      </c>
      <c r="C70" s="52"/>
      <c r="F70" s="1"/>
      <c r="G70" s="1"/>
    </row>
    <row r="71" spans="1:7" ht="15" hidden="1" outlineLevel="2" x14ac:dyDescent="0.2">
      <c r="A71" s="49" t="s">
        <v>200</v>
      </c>
      <c r="B71" s="17" t="s">
        <v>8</v>
      </c>
      <c r="C71" s="52"/>
      <c r="F71" s="1"/>
      <c r="G71" s="1"/>
    </row>
    <row r="72" spans="1:7" ht="15.75" collapsed="1" x14ac:dyDescent="0.2">
      <c r="A72" s="50" t="s">
        <v>205</v>
      </c>
      <c r="B72" s="53" t="s">
        <v>11</v>
      </c>
      <c r="C72" s="51"/>
      <c r="F72" s="1"/>
      <c r="G72" s="1"/>
    </row>
    <row r="73" spans="1:7" ht="15" hidden="1" outlineLevel="2" x14ac:dyDescent="0.2">
      <c r="A73" s="49" t="s">
        <v>206</v>
      </c>
      <c r="B73" s="17" t="s">
        <v>8</v>
      </c>
      <c r="C73" s="52"/>
      <c r="F73" s="1"/>
      <c r="G73" s="1"/>
    </row>
    <row r="74" spans="1:7" ht="30" hidden="1" outlineLevel="2" x14ac:dyDescent="0.2">
      <c r="A74" s="49" t="s">
        <v>211</v>
      </c>
      <c r="B74" s="17" t="s">
        <v>13</v>
      </c>
      <c r="C74" s="52" t="s">
        <v>836</v>
      </c>
      <c r="F74" s="1"/>
      <c r="G74" s="1"/>
    </row>
    <row r="75" spans="1:7" ht="15" hidden="1" outlineLevel="2" x14ac:dyDescent="0.2">
      <c r="A75" s="49" t="s">
        <v>282</v>
      </c>
      <c r="B75" s="17" t="s">
        <v>11</v>
      </c>
      <c r="C75" s="52"/>
      <c r="F75" s="1"/>
      <c r="G75" s="1"/>
    </row>
    <row r="76" spans="1:7" ht="27" customHeight="1" collapsed="1" x14ac:dyDescent="0.25">
      <c r="A76" s="62" t="s">
        <v>319</v>
      </c>
      <c r="B76" s="38"/>
      <c r="C76" s="39"/>
      <c r="F76" s="1"/>
      <c r="G76" s="1"/>
    </row>
    <row r="77" spans="1:7" ht="30" x14ac:dyDescent="0.2">
      <c r="A77" s="50" t="s">
        <v>283</v>
      </c>
      <c r="B77" s="53" t="s">
        <v>11</v>
      </c>
      <c r="C77" s="51" t="s">
        <v>370</v>
      </c>
      <c r="F77" s="1"/>
      <c r="G77" s="1"/>
    </row>
    <row r="78" spans="1:7" ht="15" hidden="1" outlineLevel="2" x14ac:dyDescent="0.2">
      <c r="A78" s="49" t="s">
        <v>223</v>
      </c>
      <c r="B78" s="17" t="s">
        <v>8</v>
      </c>
      <c r="C78" s="52"/>
      <c r="F78" s="1"/>
      <c r="G78" s="1"/>
    </row>
    <row r="79" spans="1:7" ht="15" hidden="1" outlineLevel="2" x14ac:dyDescent="0.2">
      <c r="A79" s="49" t="s">
        <v>284</v>
      </c>
      <c r="B79" s="17" t="s">
        <v>13</v>
      </c>
      <c r="C79" s="52" t="s">
        <v>837</v>
      </c>
      <c r="F79" s="1"/>
      <c r="G79" s="1"/>
    </row>
    <row r="80" spans="1:7" ht="30" hidden="1" outlineLevel="2" x14ac:dyDescent="0.2">
      <c r="A80" s="49" t="s">
        <v>285</v>
      </c>
      <c r="B80" s="17" t="s">
        <v>11</v>
      </c>
      <c r="C80" s="52"/>
      <c r="F80" s="1"/>
      <c r="G80" s="1"/>
    </row>
    <row r="81" spans="1:7" ht="15" hidden="1" outlineLevel="2" x14ac:dyDescent="0.2">
      <c r="A81" s="49" t="s">
        <v>230</v>
      </c>
      <c r="B81" s="17" t="s">
        <v>11</v>
      </c>
      <c r="C81" s="52"/>
      <c r="F81" s="1"/>
      <c r="G81" s="1"/>
    </row>
    <row r="82" spans="1:7" ht="15" hidden="1" outlineLevel="2" x14ac:dyDescent="0.2">
      <c r="A82" s="49" t="s">
        <v>231</v>
      </c>
      <c r="B82" s="17" t="s">
        <v>13</v>
      </c>
      <c r="C82" s="52" t="s">
        <v>838</v>
      </c>
      <c r="F82" s="1"/>
      <c r="G82" s="1"/>
    </row>
    <row r="83" spans="1:7" ht="30" hidden="1" outlineLevel="2" x14ac:dyDescent="0.2">
      <c r="A83" s="49" t="s">
        <v>232</v>
      </c>
      <c r="B83" s="17" t="s">
        <v>13</v>
      </c>
      <c r="C83" s="52" t="s">
        <v>617</v>
      </c>
      <c r="F83" s="1"/>
      <c r="G83" s="1"/>
    </row>
    <row r="84" spans="1:7" ht="15" hidden="1" outlineLevel="2" x14ac:dyDescent="0.2">
      <c r="A84" s="49" t="s">
        <v>233</v>
      </c>
      <c r="B84" s="17" t="s">
        <v>11</v>
      </c>
      <c r="C84" s="52"/>
      <c r="F84" s="1"/>
      <c r="G84" s="1"/>
    </row>
    <row r="85" spans="1:7" ht="15.75" collapsed="1" x14ac:dyDescent="0.2">
      <c r="A85" s="50" t="s">
        <v>235</v>
      </c>
      <c r="B85" s="53" t="s">
        <v>11</v>
      </c>
      <c r="C85" s="96"/>
      <c r="F85" s="1"/>
      <c r="G85" s="1"/>
    </row>
    <row r="86" spans="1:7" ht="15" hidden="1" outlineLevel="2" x14ac:dyDescent="0.2">
      <c r="A86" s="49" t="s">
        <v>240</v>
      </c>
      <c r="B86" s="17" t="s">
        <v>8</v>
      </c>
      <c r="C86" s="52"/>
      <c r="F86" s="1"/>
      <c r="G86" s="1"/>
    </row>
    <row r="87" spans="1:7" ht="30" hidden="1" outlineLevel="2" x14ac:dyDescent="0.2">
      <c r="A87" s="49" t="s">
        <v>241</v>
      </c>
      <c r="B87" s="17" t="s">
        <v>13</v>
      </c>
      <c r="C87" s="52" t="s">
        <v>390</v>
      </c>
      <c r="F87" s="1"/>
      <c r="G87" s="1"/>
    </row>
    <row r="88" spans="1:7" ht="15" hidden="1" outlineLevel="2" x14ac:dyDescent="0.2">
      <c r="A88" s="49" t="s">
        <v>242</v>
      </c>
      <c r="B88" s="17" t="s">
        <v>13</v>
      </c>
      <c r="C88" s="52" t="s">
        <v>470</v>
      </c>
      <c r="F88" s="1"/>
      <c r="G88" s="1"/>
    </row>
    <row r="89" spans="1:7" ht="15" hidden="1" outlineLevel="2" x14ac:dyDescent="0.2">
      <c r="A89" s="49" t="s">
        <v>243</v>
      </c>
      <c r="B89" s="17" t="s">
        <v>2</v>
      </c>
      <c r="C89" s="95" t="s">
        <v>497</v>
      </c>
      <c r="F89" s="1"/>
      <c r="G89" s="1"/>
    </row>
    <row r="90" spans="1:7" ht="15" hidden="1" outlineLevel="2" x14ac:dyDescent="0.2">
      <c r="A90" s="49" t="s">
        <v>244</v>
      </c>
      <c r="B90" s="17" t="s">
        <v>11</v>
      </c>
      <c r="C90" s="52"/>
      <c r="F90" s="1"/>
      <c r="G90" s="1"/>
    </row>
    <row r="91" spans="1:7" ht="12.75" hidden="1" customHeight="1" outlineLevel="2" x14ac:dyDescent="0.2">
      <c r="F91" s="1"/>
      <c r="G91" s="1"/>
    </row>
    <row r="92" spans="1:7" ht="12.75" customHeight="1" collapsed="1" x14ac:dyDescent="0.2">
      <c r="F92" s="1"/>
      <c r="G92" s="1"/>
    </row>
    <row r="93" spans="1:7" ht="12.75" customHeight="1" x14ac:dyDescent="0.2">
      <c r="F93" s="1"/>
      <c r="G93" s="1"/>
    </row>
    <row r="94" spans="1:7" ht="12.75" customHeight="1" x14ac:dyDescent="0.2">
      <c r="F94" s="1"/>
      <c r="G94" s="1"/>
    </row>
    <row r="95" spans="1:7" ht="12.75" customHeight="1" x14ac:dyDescent="0.2">
      <c r="F95" s="1"/>
      <c r="G95" s="1"/>
    </row>
    <row r="96" spans="1:7" ht="12.75" customHeight="1" x14ac:dyDescent="0.2">
      <c r="F96" s="1"/>
      <c r="G96" s="1"/>
    </row>
    <row r="97" spans="6:7" ht="12.75" customHeight="1" x14ac:dyDescent="0.2">
      <c r="F97" s="1"/>
      <c r="G97" s="1"/>
    </row>
    <row r="98" spans="6:7" ht="12.75" customHeight="1" x14ac:dyDescent="0.2">
      <c r="F98" s="1"/>
      <c r="G98" s="1"/>
    </row>
    <row r="99" spans="6:7" ht="12.75" customHeight="1" x14ac:dyDescent="0.2">
      <c r="F99" s="1"/>
      <c r="G99" s="1"/>
    </row>
  </sheetData>
  <sheetProtection formatColumns="0" formatRows="0" insertHyperlinks="0" selectLockedCells="1"/>
  <dataConsolidate/>
  <conditionalFormatting sqref="B21:B24 B43:B67 B69:B75">
    <cfRule type="containsText" dxfId="219" priority="81" operator="containsText" text="TG0">
      <formula>NOT(ISERROR(SEARCH("TG0",B21)))</formula>
    </cfRule>
    <cfRule type="containsText" dxfId="218" priority="80" operator="containsText" text="TG1">
      <formula>NOT(ISERROR(SEARCH("TG1",B21)))</formula>
    </cfRule>
    <cfRule type="containsText" dxfId="217" priority="79" operator="containsText" text="TG2">
      <formula>NOT(ISERROR(SEARCH("TG2",B21)))</formula>
    </cfRule>
    <cfRule type="containsText" dxfId="216" priority="78" operator="containsText" text="TG3">
      <formula>NOT(ISERROR(SEARCH("TG3",B21)))</formula>
    </cfRule>
  </conditionalFormatting>
  <conditionalFormatting sqref="B22 B24">
    <cfRule type="containsText" dxfId="215" priority="77" operator="containsText" text="Ja">
      <formula>NOT(ISERROR(SEARCH("Ja",B22)))</formula>
    </cfRule>
  </conditionalFormatting>
  <conditionalFormatting sqref="B22">
    <cfRule type="containsText" dxfId="214" priority="76" operator="containsText" text="ja">
      <formula>NOT(ISERROR(SEARCH("ja",B22)))</formula>
    </cfRule>
  </conditionalFormatting>
  <conditionalFormatting sqref="B28">
    <cfRule type="cellIs" dxfId="213" priority="86" operator="lessThan">
      <formula>0.79</formula>
    </cfRule>
    <cfRule type="cellIs" dxfId="212" priority="88" operator="greaterThan">
      <formula>0.79</formula>
    </cfRule>
    <cfRule type="cellIs" dxfId="211" priority="87" operator="greaterThan">
      <formula>0.9</formula>
    </cfRule>
  </conditionalFormatting>
  <conditionalFormatting sqref="B29">
    <cfRule type="containsText" dxfId="210" priority="31" operator="containsText" text="God">
      <formula>NOT(ISERROR(SEARCH("God",B29)))</formula>
    </cfRule>
    <cfRule type="containsText" dxfId="209" priority="28" operator="containsText" text="For lite">
      <formula>NOT(ISERROR(SEARCH("For lite",B29)))</formula>
    </cfRule>
    <cfRule type="containsText" dxfId="208" priority="29" operator="containsText" text="Mangelfull">
      <formula>NOT(ISERROR(SEARCH("Mangelfull",B29)))</formula>
    </cfRule>
    <cfRule type="containsText" dxfId="207" priority="30" operator="containsText" text="Tilstrekkelig">
      <formula>NOT(ISERROR(SEARCH("Tilstrekkelig",B29)))</formula>
    </cfRule>
  </conditionalFormatting>
  <conditionalFormatting sqref="B33:B41 B77:B90">
    <cfRule type="containsText" dxfId="206" priority="84" operator="containsText" text="EG1">
      <formula>NOT(ISERROR(SEARCH("EG1",B33)))</formula>
    </cfRule>
    <cfRule type="containsText" dxfId="205" priority="83" operator="containsText" text="EG2">
      <formula>NOT(ISERROR(SEARCH("EG2",B33)))</formula>
    </cfRule>
    <cfRule type="containsText" dxfId="204" priority="85" operator="containsText" text="EG0">
      <formula>NOT(ISERROR(SEARCH("EG0",B33)))</formula>
    </cfRule>
  </conditionalFormatting>
  <conditionalFormatting sqref="B77:B90 B33:B41">
    <cfRule type="containsText" dxfId="203" priority="82" operator="containsText" text="EG3">
      <formula>NOT(ISERROR(SEARCH("EG3",B33)))</formula>
    </cfRule>
  </conditionalFormatting>
  <conditionalFormatting sqref="B77:B90">
    <cfRule type="containsText" dxfId="202" priority="2" operator="containsText" text="TG2">
      <formula>NOT(ISERROR(SEARCH("TG2",B77)))</formula>
    </cfRule>
    <cfRule type="containsText" dxfId="201" priority="3" operator="containsText" text="TG1">
      <formula>NOT(ISERROR(SEARCH("TG1",B77)))</formula>
    </cfRule>
    <cfRule type="containsText" dxfId="200" priority="4" operator="containsText" text="TG0">
      <formula>NOT(ISERROR(SEARCH("TG0",B77)))</formula>
    </cfRule>
    <cfRule type="containsText" dxfId="199" priority="1" operator="containsText" text="TG3">
      <formula>NOT(ISERROR(SEARCH("TG3",B77)))</formula>
    </cfRule>
  </conditionalFormatting>
  <conditionalFormatting sqref="L2">
    <cfRule type="containsText" dxfId="198" priority="71" operator="containsText" text="TG0">
      <formula>NOT(ISERROR(SEARCH("TG0",L2)))</formula>
    </cfRule>
    <cfRule type="containsText" dxfId="197" priority="67" operator="containsText" text="TG3">
      <formula>NOT(ISERROR(SEARCH("TG3",L2)))</formula>
    </cfRule>
    <cfRule type="containsText" dxfId="196" priority="68" operator="containsText" text="TG2">
      <formula>NOT(ISERROR(SEARCH("TG2",L2)))</formula>
    </cfRule>
    <cfRule type="containsText" dxfId="195" priority="69" operator="containsText" text="TG1">
      <formula>NOT(ISERROR(SEARCH("TG1",L2)))</formula>
    </cfRule>
    <cfRule type="containsText" dxfId="194" priority="70" operator="containsText" text="TG0">
      <formula>NOT(ISERROR(SEARCH("TG0",L2)))</formula>
    </cfRule>
    <cfRule type="containsText" dxfId="193" priority="65" operator="containsText" text="ja">
      <formula>NOT(ISERROR(SEARCH("ja",L2)))</formula>
    </cfRule>
    <cfRule type="containsText" dxfId="192" priority="66" operator="containsText" text="Ja">
      <formula>NOT(ISERROR(SEARCH("Ja",L2)))</formula>
    </cfRule>
  </conditionalFormatting>
  <conditionalFormatting sqref="M2 O2:P2">
    <cfRule type="containsText" dxfId="191" priority="90" operator="containsText" text="EG2">
      <formula>NOT(ISERROR(SEARCH("EG2",M2)))</formula>
    </cfRule>
    <cfRule type="containsText" dxfId="190" priority="91" operator="containsText" text="EG1">
      <formula>NOT(ISERROR(SEARCH("EG1",M2)))</formula>
    </cfRule>
    <cfRule type="containsText" dxfId="189" priority="92" operator="containsText" text="EG0">
      <formula>NOT(ISERROR(SEARCH("EG0",M2)))</formula>
    </cfRule>
    <cfRule type="containsText" dxfId="188" priority="89" operator="containsText" text="EG3">
      <formula>NOT(ISERROR(SEARCH("EG3",M2)))</formula>
    </cfRule>
  </conditionalFormatting>
  <conditionalFormatting sqref="N2">
    <cfRule type="containsText" dxfId="187" priority="61" operator="containsText" text="TG2">
      <formula>NOT(ISERROR(SEARCH("TG2",N2)))</formula>
    </cfRule>
    <cfRule type="containsText" dxfId="186" priority="62" operator="containsText" text="TG1">
      <formula>NOT(ISERROR(SEARCH("TG1",N2)))</formula>
    </cfRule>
    <cfRule type="containsText" dxfId="185" priority="63" operator="containsText" text="TG0">
      <formula>NOT(ISERROR(SEARCH("TG0",N2)))</formula>
    </cfRule>
    <cfRule type="containsText" dxfId="184" priority="64" operator="containsText" text="TG0">
      <formula>NOT(ISERROR(SEARCH("TG0",N2)))</formula>
    </cfRule>
    <cfRule type="containsText" dxfId="183" priority="60" operator="containsText" text="TG3">
      <formula>NOT(ISERROR(SEARCH("TG3",N2)))</formula>
    </cfRule>
    <cfRule type="containsText" dxfId="182" priority="59" operator="containsText" text="Ja">
      <formula>NOT(ISERROR(SEARCH("Ja",N2)))</formula>
    </cfRule>
  </conditionalFormatting>
  <conditionalFormatting sqref="Q2">
    <cfRule type="cellIs" dxfId="181" priority="51" operator="lessThan">
      <formula>0.79</formula>
    </cfRule>
    <cfRule type="cellIs" dxfId="180" priority="53" operator="greaterThan">
      <formula>0.79</formula>
    </cfRule>
    <cfRule type="cellIs" dxfId="179" priority="52" operator="greaterThan">
      <formula>0.9</formula>
    </cfRule>
  </conditionalFormatting>
  <conditionalFormatting sqref="R2">
    <cfRule type="containsText" dxfId="178" priority="50" operator="containsText" text="God">
      <formula>NOT(ISERROR(SEARCH("God",R2)))</formula>
    </cfRule>
    <cfRule type="containsText" dxfId="177" priority="49" operator="containsText" text="Tilstrekkelig">
      <formula>NOT(ISERROR(SEARCH("Tilstrekkelig",R2)))</formula>
    </cfRule>
    <cfRule type="containsText" dxfId="176" priority="48" operator="containsText" text="Mangelfull">
      <formula>NOT(ISERROR(SEARCH("Mangelfull",R2)))</formula>
    </cfRule>
    <cfRule type="containsText" dxfId="175" priority="47" operator="containsText" text="For lite">
      <formula>NOT(ISERROR(SEARCH("For lite",R2)))</formula>
    </cfRule>
  </conditionalFormatting>
  <conditionalFormatting sqref="U2:AC2">
    <cfRule type="containsText" dxfId="174" priority="42" operator="containsText" text="EG3">
      <formula>NOT(ISERROR(SEARCH("EG3",U2)))</formula>
    </cfRule>
    <cfRule type="containsText" dxfId="173" priority="45" operator="containsText" text="EG0">
      <formula>NOT(ISERROR(SEARCH("EG0",U2)))</formula>
    </cfRule>
    <cfRule type="containsText" dxfId="172" priority="44" operator="containsText" text="EG1">
      <formula>NOT(ISERROR(SEARCH("EG1",U2)))</formula>
    </cfRule>
    <cfRule type="containsText" dxfId="171" priority="43" operator="containsText" text="EG2">
      <formula>NOT(ISERROR(SEARCH("EG2",U2)))</formula>
    </cfRule>
  </conditionalFormatting>
  <conditionalFormatting sqref="AD2:CB2">
    <cfRule type="containsText" dxfId="170" priority="6" operator="containsText" text="TG2">
      <formula>NOT(ISERROR(SEARCH("TG2",AD2)))</formula>
    </cfRule>
    <cfRule type="containsText" dxfId="169" priority="7" operator="containsText" text="TG1">
      <formula>NOT(ISERROR(SEARCH("TG1",AD2)))</formula>
    </cfRule>
    <cfRule type="containsText" dxfId="168" priority="8" operator="containsText" text="TG0">
      <formula>NOT(ISERROR(SEARCH("TG0",AD2)))</formula>
    </cfRule>
    <cfRule type="containsText" dxfId="167" priority="5" operator="containsText" text="TG3">
      <formula>NOT(ISERROR(SEARCH("TG3",AD2)))</formula>
    </cfRule>
  </conditionalFormatting>
  <conditionalFormatting sqref="BX2:CB2">
    <cfRule type="containsText" dxfId="166" priority="13" operator="containsText" text="ja">
      <formula>NOT(ISERROR(SEARCH("ja",BX2)))</formula>
    </cfRule>
    <cfRule type="containsText" dxfId="165" priority="14" operator="containsText" text="Ja">
      <formula>NOT(ISERROR(SEARCH("Ja",BX2)))</formula>
    </cfRule>
  </conditionalFormatting>
  <hyperlinks>
    <hyperlink ref="C14" r:id="rId1" xr:uid="{10AFD92D-2368-4F9D-8785-3844ED6DC092}"/>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27" operator="containsText" id="{684717E5-9E48-40DC-BE97-DE23C265BEF7}">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6" operator="containsText" id="{5DA8C228-2B4B-4B26-AD22-B04A82259AF4}">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D61917B2-07FD-43CC-A71C-28EB526CDDE0}">
          <x14:formula1>
            <xm:f>Evalueringsmatrise_grunnlag!$A$9:$A$13</xm:f>
          </x14:formula1>
          <xm:sqref>B33:B41</xm:sqref>
        </x14:dataValidation>
        <x14:dataValidation type="list" allowBlank="1" showInputMessage="1" showErrorMessage="1" xr:uid="{56FBC331-7E38-45B3-A29B-4B60808E2DE2}">
          <x14:formula1>
            <xm:f>Evalueringsmatrise_grunnlag!$A$27:$A$28</xm:f>
          </x14:formula1>
          <xm:sqref>B24 B68 B76</xm:sqref>
        </x14:dataValidation>
        <x14:dataValidation type="list" allowBlank="1" showInputMessage="1" showErrorMessage="1" xr:uid="{114D8C2F-BA9D-4A52-BCC1-BA560CB38165}">
          <x14:formula1>
            <xm:f>Evalueringsmatrise_grunnlag!$A$2:$A$6</xm:f>
          </x14:formula1>
          <xm:sqref>B43:B67 B69:B75 B77:B90</xm:sqref>
        </x14:dataValidation>
        <x14:dataValidation type="list" allowBlank="1" showInputMessage="1" showErrorMessage="1" xr:uid="{062BC8D9-9479-4769-921F-BB9659E395C7}">
          <x14:formula1>
            <xm:f>Evalueringsmatrise_grunnlag!$A$21:$A$24</xm:f>
          </x14:formula1>
          <xm:sqref>B29</xm:sqref>
        </x14:dataValidation>
        <x14:dataValidation type="list" allowBlank="1" showInputMessage="1" showErrorMessage="1" xr:uid="{E8BD9723-5667-4EA1-B36A-A1DE15C81078}">
          <x14:formula1>
            <xm:f>Evalueringsmatrise_grunnlag!$E$13:$E$17</xm:f>
          </x14:formula1>
          <xm:sqref>B22</xm:sqref>
        </x14:dataValidation>
        <x14:dataValidation type="list" allowBlank="1" showInputMessage="1" showErrorMessage="1" xr:uid="{774579A8-AF24-443A-B113-9E0948CB2382}">
          <x14:formula1>
            <xm:f>Evalueringsmatrise_grunnlag!$E$2:$E$4</xm:f>
          </x14:formula1>
          <xm:sqref>B31</xm:sqref>
        </x14:dataValidation>
        <x14:dataValidation type="list" allowBlank="1" showInputMessage="1" showErrorMessage="1" xr:uid="{01B649DC-5F36-47FC-9F2D-E47E5B49DD33}">
          <x14:formula1>
            <xm:f>Evalueringsmatrise_grunnlag!$E$7:$E$10</xm:f>
          </x14:formula1>
          <xm:sqref>B23</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4E62B-A09F-4138-87AB-1D51FD6704CC}">
  <sheetPr>
    <tabColor theme="5" tint="0.79998168889431442"/>
    <pageSetUpPr fitToPage="1"/>
  </sheetPr>
  <dimension ref="A1:CC95"/>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Vågsbygd skole</v>
      </c>
      <c r="B2" s="65" t="str">
        <f>$B$12</f>
        <v>1.-7. trinn</v>
      </c>
      <c r="C2" s="22">
        <f>$B$13</f>
        <v>458</v>
      </c>
      <c r="D2" s="22">
        <f>$B$14</f>
        <v>0</v>
      </c>
      <c r="E2" s="22">
        <f>$B$20</f>
        <v>1937</v>
      </c>
      <c r="F2" s="66">
        <f>$B$16</f>
        <v>2237</v>
      </c>
      <c r="G2" s="66">
        <f>$B$17</f>
        <v>16607</v>
      </c>
      <c r="H2" s="66">
        <f>$B$18</f>
        <v>14265</v>
      </c>
      <c r="I2" s="66">
        <f>$B$19</f>
        <v>2342</v>
      </c>
      <c r="J2" s="66">
        <f>B20</f>
        <v>1937</v>
      </c>
      <c r="K2" s="22">
        <f>$B$21</f>
        <v>2024</v>
      </c>
      <c r="L2" s="32" t="str">
        <f>$B$22</f>
        <v>TG1</v>
      </c>
      <c r="M2" s="32" t="str">
        <f>$B$23</f>
        <v>B</v>
      </c>
      <c r="N2" s="32" t="str">
        <f>$B$24</f>
        <v xml:space="preserve">Ja </v>
      </c>
      <c r="O2" s="33">
        <f>$B$26</f>
        <v>499.5</v>
      </c>
      <c r="P2" s="32">
        <f>$B$27</f>
        <v>555</v>
      </c>
      <c r="Q2" s="21">
        <f>$B$28</f>
        <v>0.82522522522522523</v>
      </c>
      <c r="R2" s="61" t="str">
        <f>$B$29</f>
        <v>God</v>
      </c>
      <c r="S2" s="22">
        <f>$B$30</f>
        <v>36.259825327510917</v>
      </c>
      <c r="T2" s="32" t="str">
        <f>$B$31</f>
        <v>→</v>
      </c>
      <c r="U2" s="17" t="str">
        <f>$B$33</f>
        <v>EG0</v>
      </c>
      <c r="V2" s="17" t="str">
        <f>$B$34</f>
        <v>EG0</v>
      </c>
      <c r="W2" s="17" t="str">
        <f>$B$35</f>
        <v>EG0</v>
      </c>
      <c r="X2" s="17" t="str">
        <f>$B$36</f>
        <v>EG0</v>
      </c>
      <c r="Y2" s="17" t="str">
        <f>$B$37</f>
        <v>EG0</v>
      </c>
      <c r="Z2" s="17" t="str">
        <f>$B$38</f>
        <v>EG0</v>
      </c>
      <c r="AA2" s="17" t="str">
        <f>$B$39</f>
        <v>EG0</v>
      </c>
      <c r="AB2" s="17" t="str">
        <f>$B$40</f>
        <v>EG0</v>
      </c>
      <c r="AC2" s="17" t="str">
        <f>$B$41</f>
        <v>EG0</v>
      </c>
      <c r="AD2" s="17" t="str">
        <f>$B$43</f>
        <v>TG1</v>
      </c>
      <c r="AE2" s="17" t="str">
        <f>$B$44</f>
        <v>TG1</v>
      </c>
      <c r="AF2" s="17" t="str">
        <f>$B$45</f>
        <v>TG1</v>
      </c>
      <c r="AG2" s="17" t="str">
        <f>$B$46</f>
        <v>TG1</v>
      </c>
      <c r="AH2" s="17" t="str">
        <f>$B$47</f>
        <v>TG2</v>
      </c>
      <c r="AI2" s="17" t="str">
        <f>$B$48</f>
        <v>TG1</v>
      </c>
      <c r="AJ2" s="17" t="str">
        <f>$B$49</f>
        <v>TG1</v>
      </c>
      <c r="AK2" s="17" t="str">
        <f>$B$50</f>
        <v>TG1</v>
      </c>
      <c r="AL2" s="17" t="str">
        <f>$B$51</f>
        <v>TG1</v>
      </c>
      <c r="AM2" s="17" t="str">
        <f>$B$52</f>
        <v>TG1</v>
      </c>
      <c r="AN2" s="17" t="str">
        <f>$B$53</f>
        <v>TG1</v>
      </c>
      <c r="AO2" s="17" t="str">
        <f>$B$54</f>
        <v>TG1</v>
      </c>
      <c r="AP2" s="17" t="str">
        <f>$B$55</f>
        <v>TG1</v>
      </c>
      <c r="AQ2" s="17" t="str">
        <f>$B$56</f>
        <v>TG1</v>
      </c>
      <c r="AR2" s="17" t="str">
        <f>$B$57</f>
        <v>TG1</v>
      </c>
      <c r="AS2" s="17" t="str">
        <f>$B$58</f>
        <v>TG1</v>
      </c>
      <c r="AT2" s="17" t="str">
        <f>$B$59</f>
        <v>TG0</v>
      </c>
      <c r="AU2" s="17" t="str">
        <f>$B$60</f>
        <v>TG2</v>
      </c>
      <c r="AV2" s="17" t="str">
        <f>$B$61</f>
        <v>TG0</v>
      </c>
      <c r="AW2" s="17" t="str">
        <f>$B$62</f>
        <v>TG1</v>
      </c>
      <c r="AX2" s="17" t="str">
        <f>$B$63</f>
        <v>TG0</v>
      </c>
      <c r="AY2" s="17" t="str">
        <f>$B$64</f>
        <v>TG1</v>
      </c>
      <c r="AZ2" s="17" t="str">
        <f>$B$65</f>
        <v>TG1</v>
      </c>
      <c r="BA2" s="17" t="str">
        <f>$B$66</f>
        <v>TG0</v>
      </c>
      <c r="BB2" s="17" t="str">
        <f>$B$67</f>
        <v>TG1</v>
      </c>
      <c r="BC2" s="17" t="str">
        <f>$B$69</f>
        <v>TG0</v>
      </c>
      <c r="BD2" s="17" t="str">
        <f>$B$70</f>
        <v>TG0</v>
      </c>
      <c r="BE2" s="17" t="str">
        <f>$B$71</f>
        <v>TG0</v>
      </c>
      <c r="BF2" s="17" t="str">
        <f>$B$72</f>
        <v>TG0</v>
      </c>
      <c r="BG2" s="17" t="str">
        <f>$B$73</f>
        <v>TG0</v>
      </c>
      <c r="BH2" s="17" t="str">
        <f>$B$74</f>
        <v>TG0</v>
      </c>
      <c r="BI2" s="17" t="str">
        <f>$B$75</f>
        <v>TG0</v>
      </c>
      <c r="BJ2" s="17" t="str">
        <f>$B$77</f>
        <v>TG0</v>
      </c>
      <c r="BK2" s="17" t="str">
        <f>$B$78</f>
        <v>TG0</v>
      </c>
      <c r="BL2" s="17" t="str">
        <f>$B$79</f>
        <v>TG0</v>
      </c>
      <c r="BM2" s="17" t="str">
        <f>$B$80</f>
        <v>TG0</v>
      </c>
      <c r="BN2" s="17" t="str">
        <f>$B$81</f>
        <v>TG0</v>
      </c>
      <c r="BO2" s="17" t="str">
        <f>$B$82</f>
        <v>TG0</v>
      </c>
      <c r="BP2" s="17" t="str">
        <f>$B$83</f>
        <v>TG0</v>
      </c>
      <c r="BQ2" s="17" t="str">
        <f>$B$84</f>
        <v>TG0</v>
      </c>
      <c r="BR2" s="17" t="str">
        <f>$B$85</f>
        <v>TG0</v>
      </c>
      <c r="BS2" s="17" t="str">
        <f>$B$86</f>
        <v>TG0</v>
      </c>
      <c r="BT2" s="17" t="str">
        <f>$B$87</f>
        <v>TG0</v>
      </c>
      <c r="BU2" s="17" t="str">
        <f>$B$88</f>
        <v>TG0</v>
      </c>
      <c r="BV2" s="17" t="str">
        <f>$B$89</f>
        <v>TG0</v>
      </c>
      <c r="BW2" s="17" t="str">
        <f>$B$90</f>
        <v>TG0</v>
      </c>
      <c r="BX2" s="17" t="e">
        <f>#REF!</f>
        <v>#REF!</v>
      </c>
      <c r="BY2" s="17" t="e">
        <f>#REF!</f>
        <v>#REF!</v>
      </c>
      <c r="BZ2" s="17" t="e">
        <f>#REF!</f>
        <v>#REF!</v>
      </c>
      <c r="CA2" s="17" t="e">
        <f>#REF!</f>
        <v>#REF!</v>
      </c>
      <c r="CB2" s="17" t="e">
        <f>#REF!</f>
        <v>#REF!</v>
      </c>
      <c r="CC2" s="97">
        <f>E48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839</v>
      </c>
      <c r="B11" s="9" t="s">
        <v>303</v>
      </c>
      <c r="C11" s="9" t="s">
        <v>304</v>
      </c>
      <c r="AW11" s="1"/>
      <c r="AX11" s="1"/>
    </row>
    <row r="12" spans="1:81" ht="15.75" x14ac:dyDescent="0.25">
      <c r="A12" s="51" t="s">
        <v>247</v>
      </c>
      <c r="B12" s="34" t="s">
        <v>332</v>
      </c>
      <c r="C12" s="51"/>
      <c r="D12" s="18"/>
      <c r="E12" s="10"/>
      <c r="F12" s="10"/>
      <c r="G12" s="10"/>
      <c r="H12" s="10"/>
      <c r="I12" s="10"/>
      <c r="J12" s="10"/>
      <c r="K12" s="10"/>
      <c r="L12" s="10"/>
      <c r="M12" s="10"/>
      <c r="N12" s="10"/>
      <c r="O12" s="10"/>
      <c r="P12" s="10"/>
      <c r="Q12" s="10"/>
      <c r="R12" s="10"/>
      <c r="S12" s="10"/>
      <c r="T12" s="10"/>
      <c r="U12" s="10"/>
      <c r="V12" s="10"/>
      <c r="W12" s="10"/>
      <c r="X12" s="10"/>
      <c r="Y12" s="10"/>
      <c r="Z12" s="10"/>
      <c r="AA12" s="10"/>
      <c r="BD12" s="10"/>
      <c r="BE12" s="10"/>
    </row>
    <row r="13" spans="1:81" ht="15.75" x14ac:dyDescent="0.25">
      <c r="A13" s="51" t="s">
        <v>248</v>
      </c>
      <c r="B13" s="19">
        <v>458</v>
      </c>
      <c r="C13" s="51"/>
      <c r="D13" s="18"/>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81" ht="15.75" x14ac:dyDescent="0.25">
      <c r="A14" s="51" t="s">
        <v>249</v>
      </c>
      <c r="B14" s="28"/>
      <c r="C14" s="71" t="s">
        <v>410</v>
      </c>
      <c r="D14" s="18"/>
      <c r="E14" s="10"/>
      <c r="F14" s="10"/>
      <c r="G14" s="10"/>
      <c r="H14" s="10"/>
      <c r="I14" s="10"/>
      <c r="J14" s="10"/>
      <c r="K14" s="10"/>
      <c r="L14" s="10"/>
      <c r="M14" s="10"/>
      <c r="N14" s="10"/>
      <c r="O14" s="10"/>
      <c r="R14" s="10"/>
    </row>
    <row r="15" spans="1:81" ht="15" x14ac:dyDescent="0.2">
      <c r="A15" s="51" t="s">
        <v>250</v>
      </c>
      <c r="B15" s="17">
        <v>6680</v>
      </c>
      <c r="C15" s="51"/>
      <c r="D15" s="18"/>
      <c r="F15" s="1"/>
      <c r="G15" s="1"/>
    </row>
    <row r="16" spans="1:81" ht="15" x14ac:dyDescent="0.2">
      <c r="A16" s="51" t="s">
        <v>251</v>
      </c>
      <c r="B16" s="17">
        <v>2237</v>
      </c>
      <c r="C16" s="51" t="s">
        <v>840</v>
      </c>
      <c r="D16" s="18"/>
      <c r="F16" s="1"/>
      <c r="G16" s="1"/>
    </row>
    <row r="17" spans="1:18" ht="15" x14ac:dyDescent="0.2">
      <c r="A17" s="51" t="s">
        <v>252</v>
      </c>
      <c r="B17" s="63">
        <f>$B$18+$B$19</f>
        <v>16607</v>
      </c>
      <c r="C17" s="51"/>
      <c r="D17" s="18"/>
      <c r="F17" s="1"/>
      <c r="G17" s="1"/>
    </row>
    <row r="18" spans="1:18" ht="15" hidden="1" outlineLevel="2" x14ac:dyDescent="0.2">
      <c r="A18" s="49" t="s">
        <v>253</v>
      </c>
      <c r="B18" s="17">
        <v>14265</v>
      </c>
      <c r="C18" s="52"/>
      <c r="D18" s="18"/>
      <c r="F18" s="1"/>
      <c r="G18" s="1"/>
    </row>
    <row r="19" spans="1:18" ht="15" hidden="1" outlineLevel="2" x14ac:dyDescent="0.2">
      <c r="A19" s="49" t="s">
        <v>254</v>
      </c>
      <c r="B19" s="17">
        <v>2342</v>
      </c>
      <c r="C19" s="52" t="s">
        <v>841</v>
      </c>
      <c r="D19" s="18"/>
      <c r="F19" s="1"/>
      <c r="G19" s="1"/>
    </row>
    <row r="20" spans="1:18" ht="30" collapsed="1" x14ac:dyDescent="0.2">
      <c r="A20" s="51" t="s">
        <v>255</v>
      </c>
      <c r="B20" s="17">
        <v>1937</v>
      </c>
      <c r="C20" s="51" t="s">
        <v>842</v>
      </c>
      <c r="D20" s="18"/>
      <c r="F20" s="1"/>
      <c r="G20" s="1"/>
    </row>
    <row r="21" spans="1:18" ht="15" x14ac:dyDescent="0.2">
      <c r="A21" s="51" t="s">
        <v>256</v>
      </c>
      <c r="B21" s="17">
        <v>2024</v>
      </c>
      <c r="C21" s="51"/>
      <c r="D21" s="18"/>
      <c r="F21" s="1"/>
      <c r="G21" s="1"/>
    </row>
    <row r="22" spans="1:18" ht="15" x14ac:dyDescent="0.2">
      <c r="A22" s="51" t="s">
        <v>257</v>
      </c>
      <c r="B22" s="17" t="s">
        <v>8</v>
      </c>
      <c r="C22" s="51"/>
      <c r="D22" s="18"/>
      <c r="F22" s="1"/>
      <c r="G22" s="1"/>
    </row>
    <row r="23" spans="1:18" ht="32.1" customHeight="1" x14ac:dyDescent="0.2">
      <c r="A23" s="51" t="s">
        <v>258</v>
      </c>
      <c r="B23" s="17" t="s">
        <v>18</v>
      </c>
      <c r="C23" s="51" t="s">
        <v>843</v>
      </c>
      <c r="D23" s="18"/>
      <c r="F23" s="1"/>
      <c r="G23" s="1"/>
    </row>
    <row r="24" spans="1:18" ht="15" x14ac:dyDescent="0.2">
      <c r="A24" s="51" t="s">
        <v>259</v>
      </c>
      <c r="B24" s="17" t="s">
        <v>46</v>
      </c>
      <c r="C24" s="51" t="s">
        <v>844</v>
      </c>
      <c r="D24" s="18"/>
      <c r="F24" s="1"/>
      <c r="G24" s="1"/>
    </row>
    <row r="25" spans="1:18" ht="27" customHeight="1" x14ac:dyDescent="0.25">
      <c r="A25" s="62" t="s">
        <v>309</v>
      </c>
      <c r="B25" s="38"/>
      <c r="C25" s="39"/>
      <c r="F25" s="1"/>
      <c r="G25" s="1"/>
    </row>
    <row r="26" spans="1:18" ht="30" hidden="1" outlineLevel="2" x14ac:dyDescent="0.25">
      <c r="A26" s="49" t="s">
        <v>310</v>
      </c>
      <c r="B26" s="22">
        <f>B27*0.9</f>
        <v>499.5</v>
      </c>
      <c r="C26" s="52"/>
      <c r="D26" s="18"/>
      <c r="E26" s="10"/>
      <c r="F26" s="10"/>
      <c r="G26" s="10"/>
      <c r="H26" s="10"/>
      <c r="I26" s="10"/>
      <c r="J26" s="10"/>
      <c r="K26" s="10"/>
      <c r="L26" s="10"/>
      <c r="M26" s="10"/>
      <c r="N26" s="10"/>
      <c r="O26" s="10"/>
      <c r="R26" s="10"/>
    </row>
    <row r="27" spans="1:18" ht="30" hidden="1" outlineLevel="2" x14ac:dyDescent="0.25">
      <c r="A27" s="49" t="s">
        <v>311</v>
      </c>
      <c r="B27" s="19">
        <v>555</v>
      </c>
      <c r="C27" s="52"/>
      <c r="D27" s="18"/>
      <c r="E27" s="10"/>
      <c r="F27" s="10"/>
      <c r="G27" s="10"/>
      <c r="H27" s="10"/>
      <c r="I27" s="10"/>
      <c r="J27" s="10"/>
      <c r="K27" s="10"/>
      <c r="L27" s="10"/>
      <c r="M27" s="10"/>
      <c r="N27" s="10"/>
      <c r="O27" s="10"/>
      <c r="R27" s="10"/>
    </row>
    <row r="28" spans="1:18" ht="15" collapsed="1" x14ac:dyDescent="0.25">
      <c r="A28" s="50" t="s">
        <v>290</v>
      </c>
      <c r="B28" s="21">
        <f>B13/B27</f>
        <v>0.82522522522522523</v>
      </c>
      <c r="C28" s="51"/>
      <c r="D28" s="18"/>
      <c r="F28" s="1"/>
      <c r="G28" s="1"/>
    </row>
    <row r="29" spans="1:18" ht="15" x14ac:dyDescent="0.2">
      <c r="A29" s="50" t="s">
        <v>263</v>
      </c>
      <c r="B29" s="67" t="s">
        <v>39</v>
      </c>
      <c r="C29" s="51"/>
      <c r="D29" s="18"/>
      <c r="F29" s="1"/>
      <c r="G29" s="1"/>
    </row>
    <row r="30" spans="1:18" ht="30" hidden="1" outlineLevel="2" x14ac:dyDescent="0.25">
      <c r="A30" s="49" t="s">
        <v>264</v>
      </c>
      <c r="B30" s="22">
        <f>$B$17/$B$13</f>
        <v>36.259825327510917</v>
      </c>
      <c r="C30" s="52"/>
      <c r="D30" s="18"/>
      <c r="E30" s="10"/>
      <c r="F30" s="10"/>
      <c r="G30" s="10"/>
      <c r="H30" s="10"/>
      <c r="I30" s="10"/>
      <c r="J30" s="10"/>
      <c r="K30" s="10"/>
      <c r="L30" s="10"/>
      <c r="M30" s="10"/>
      <c r="N30" s="10"/>
      <c r="O30" s="10"/>
      <c r="R30" s="10"/>
    </row>
    <row r="31" spans="1:18" ht="15" collapsed="1" x14ac:dyDescent="0.2">
      <c r="A31" s="50" t="s">
        <v>291</v>
      </c>
      <c r="B31" s="30" t="s">
        <v>7</v>
      </c>
      <c r="C31" s="51" t="s">
        <v>341</v>
      </c>
      <c r="D31" s="18"/>
      <c r="F31" s="1"/>
      <c r="G31" s="1"/>
    </row>
    <row r="32" spans="1:18" ht="27" customHeight="1" x14ac:dyDescent="0.25">
      <c r="A32" s="62" t="s">
        <v>313</v>
      </c>
      <c r="B32" s="38" t="s">
        <v>313</v>
      </c>
      <c r="C32" s="39" t="s">
        <v>313</v>
      </c>
      <c r="F32" s="1"/>
      <c r="G32" s="1"/>
    </row>
    <row r="33" spans="1:7" ht="15.75" hidden="1" outlineLevel="1" x14ac:dyDescent="0.2">
      <c r="A33" s="50" t="s">
        <v>51</v>
      </c>
      <c r="B33" s="53" t="s">
        <v>20</v>
      </c>
      <c r="C33" s="51"/>
      <c r="D33" s="18"/>
      <c r="F33" s="1"/>
      <c r="G33" s="1"/>
    </row>
    <row r="34" spans="1:7" ht="15" hidden="1" outlineLevel="2" x14ac:dyDescent="0.2">
      <c r="A34" s="49" t="s">
        <v>56</v>
      </c>
      <c r="B34" s="17" t="s">
        <v>20</v>
      </c>
      <c r="C34" s="52"/>
      <c r="D34" s="18"/>
      <c r="F34" s="1"/>
      <c r="G34" s="1"/>
    </row>
    <row r="35" spans="1:7" ht="30" hidden="1" outlineLevel="2" x14ac:dyDescent="0.2">
      <c r="A35" s="49" t="s">
        <v>268</v>
      </c>
      <c r="B35" s="17" t="s">
        <v>20</v>
      </c>
      <c r="C35" s="52"/>
      <c r="D35" s="18"/>
      <c r="F35" s="1"/>
      <c r="G35" s="1"/>
    </row>
    <row r="36" spans="1:7" ht="29.45" hidden="1" customHeight="1" outlineLevel="2" x14ac:dyDescent="0.2">
      <c r="A36" s="49" t="s">
        <v>269</v>
      </c>
      <c r="B36" s="17" t="s">
        <v>20</v>
      </c>
      <c r="C36" s="52"/>
      <c r="D36" s="18"/>
      <c r="F36" s="1"/>
      <c r="G36" s="1"/>
    </row>
    <row r="37" spans="1:7" ht="15.75" hidden="1" outlineLevel="1" x14ac:dyDescent="0.2">
      <c r="A37" s="50" t="s">
        <v>71</v>
      </c>
      <c r="B37" s="53" t="s">
        <v>20</v>
      </c>
      <c r="C37" s="51"/>
      <c r="D37" s="18"/>
      <c r="F37" s="1"/>
      <c r="G37" s="1"/>
    </row>
    <row r="38" spans="1:7" ht="27.95" hidden="1" customHeight="1" outlineLevel="2" x14ac:dyDescent="0.2">
      <c r="A38" s="49" t="s">
        <v>74</v>
      </c>
      <c r="B38" s="17" t="s">
        <v>20</v>
      </c>
      <c r="C38" s="52"/>
      <c r="D38" s="18"/>
      <c r="F38" s="1"/>
      <c r="G38" s="1"/>
    </row>
    <row r="39" spans="1:7" ht="15" hidden="1" outlineLevel="2" x14ac:dyDescent="0.2">
      <c r="A39" s="49" t="s">
        <v>79</v>
      </c>
      <c r="B39" s="17" t="s">
        <v>20</v>
      </c>
      <c r="C39" s="52"/>
      <c r="D39" s="18"/>
      <c r="F39" s="1"/>
      <c r="G39" s="1"/>
    </row>
    <row r="40" spans="1:7" ht="15.75" hidden="1" outlineLevel="1" x14ac:dyDescent="0.2">
      <c r="A40" s="50" t="s">
        <v>84</v>
      </c>
      <c r="B40" s="53" t="s">
        <v>20</v>
      </c>
      <c r="C40" s="51"/>
      <c r="D40" s="18"/>
      <c r="F40" s="1"/>
      <c r="G40" s="1"/>
    </row>
    <row r="41" spans="1:7" ht="18.75" collapsed="1" x14ac:dyDescent="0.2">
      <c r="A41" s="50" t="s">
        <v>272</v>
      </c>
      <c r="B41" s="54" t="s">
        <v>20</v>
      </c>
      <c r="C41" s="51"/>
      <c r="D41" s="18"/>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8</v>
      </c>
      <c r="C46" s="52"/>
      <c r="F46" s="1"/>
      <c r="G46" s="1"/>
    </row>
    <row r="47" spans="1:7" ht="15" hidden="1" outlineLevel="2" x14ac:dyDescent="0.2">
      <c r="A47" s="49" t="s">
        <v>115</v>
      </c>
      <c r="B47" s="17" t="s">
        <v>11</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D49" s="18"/>
      <c r="F49" s="1"/>
      <c r="G49" s="1"/>
    </row>
    <row r="50" spans="1:7" ht="15" hidden="1" outlineLevel="2" x14ac:dyDescent="0.2">
      <c r="A50" s="49" t="s">
        <v>122</v>
      </c>
      <c r="B50" s="17" t="s">
        <v>8</v>
      </c>
      <c r="C50" s="52"/>
      <c r="D50" s="18"/>
      <c r="F50" s="1"/>
      <c r="G50" s="1"/>
    </row>
    <row r="51" spans="1:7" ht="15" hidden="1" outlineLevel="2" x14ac:dyDescent="0.2">
      <c r="A51" s="49" t="s">
        <v>127</v>
      </c>
      <c r="B51" s="17" t="s">
        <v>8</v>
      </c>
      <c r="C51" s="52"/>
      <c r="D51" s="18"/>
      <c r="F51" s="1"/>
      <c r="G51" s="1"/>
    </row>
    <row r="52" spans="1:7" ht="15.75" hidden="1" outlineLevel="1" x14ac:dyDescent="0.2">
      <c r="A52" s="50" t="s">
        <v>273</v>
      </c>
      <c r="B52" s="53" t="s">
        <v>8</v>
      </c>
      <c r="C52" s="51"/>
      <c r="D52" s="18"/>
      <c r="F52" s="1"/>
      <c r="G52" s="1"/>
    </row>
    <row r="53" spans="1:7" ht="15" hidden="1" outlineLevel="2" x14ac:dyDescent="0.2">
      <c r="A53" s="49" t="s">
        <v>132</v>
      </c>
      <c r="B53" s="17" t="s">
        <v>8</v>
      </c>
      <c r="C53" s="52"/>
      <c r="D53" s="18"/>
      <c r="F53" s="1"/>
      <c r="G53" s="1"/>
    </row>
    <row r="54" spans="1:7" ht="15" hidden="1" outlineLevel="2" x14ac:dyDescent="0.2">
      <c r="A54" s="49" t="s">
        <v>137</v>
      </c>
      <c r="B54" s="17" t="s">
        <v>8</v>
      </c>
      <c r="C54" s="52"/>
      <c r="D54" s="18"/>
      <c r="F54" s="1"/>
      <c r="G54" s="1"/>
    </row>
    <row r="55" spans="1:7" ht="15" hidden="1" outlineLevel="2" x14ac:dyDescent="0.2">
      <c r="A55" s="49" t="s">
        <v>142</v>
      </c>
      <c r="B55" s="17" t="s">
        <v>8</v>
      </c>
      <c r="C55" s="52"/>
      <c r="D55" s="18"/>
      <c r="F55" s="1"/>
      <c r="G55" s="1"/>
    </row>
    <row r="56" spans="1:7" ht="15" hidden="1" outlineLevel="2" x14ac:dyDescent="0.2">
      <c r="A56" s="49" t="s">
        <v>274</v>
      </c>
      <c r="B56" s="17" t="s">
        <v>8</v>
      </c>
      <c r="C56" s="52"/>
      <c r="D56" s="18"/>
      <c r="F56" s="1"/>
      <c r="G56" s="1"/>
    </row>
    <row r="57" spans="1:7" ht="15.75" hidden="1" outlineLevel="1" x14ac:dyDescent="0.2">
      <c r="A57" s="50" t="s">
        <v>275</v>
      </c>
      <c r="B57" s="53" t="s">
        <v>8</v>
      </c>
      <c r="C57" s="51"/>
      <c r="D57" s="18"/>
      <c r="F57" s="1"/>
      <c r="G57" s="1"/>
    </row>
    <row r="58" spans="1:7" ht="15" hidden="1" outlineLevel="2" x14ac:dyDescent="0.2">
      <c r="A58" s="49" t="s">
        <v>276</v>
      </c>
      <c r="B58" s="17" t="s">
        <v>8</v>
      </c>
      <c r="C58" s="52"/>
      <c r="D58" s="18"/>
      <c r="F58" s="1"/>
      <c r="G58" s="1"/>
    </row>
    <row r="59" spans="1:7" ht="15" hidden="1" outlineLevel="2" x14ac:dyDescent="0.2">
      <c r="A59" s="49" t="s">
        <v>158</v>
      </c>
      <c r="B59" s="17" t="s">
        <v>5</v>
      </c>
      <c r="C59" s="52"/>
      <c r="D59" s="18"/>
      <c r="F59" s="1"/>
      <c r="G59" s="1"/>
    </row>
    <row r="60" spans="1:7" ht="15" hidden="1" outlineLevel="2" x14ac:dyDescent="0.2">
      <c r="A60" s="49" t="s">
        <v>163</v>
      </c>
      <c r="B60" s="17" t="s">
        <v>11</v>
      </c>
      <c r="C60" s="52"/>
      <c r="D60" s="18"/>
      <c r="F60" s="1"/>
      <c r="G60" s="1"/>
    </row>
    <row r="61" spans="1:7" ht="15" hidden="1" outlineLevel="2" x14ac:dyDescent="0.2">
      <c r="A61" s="49" t="s">
        <v>277</v>
      </c>
      <c r="B61" s="17" t="s">
        <v>5</v>
      </c>
      <c r="C61" s="52"/>
      <c r="D61" s="18"/>
      <c r="F61" s="1"/>
      <c r="G61" s="1"/>
    </row>
    <row r="62" spans="1:7" ht="15" hidden="1" outlineLevel="2" x14ac:dyDescent="0.2">
      <c r="A62" s="49" t="s">
        <v>278</v>
      </c>
      <c r="B62" s="17" t="s">
        <v>8</v>
      </c>
      <c r="C62" s="52"/>
      <c r="D62" s="18"/>
      <c r="F62" s="1"/>
      <c r="G62" s="1"/>
    </row>
    <row r="63" spans="1:7" ht="15" hidden="1" outlineLevel="2" x14ac:dyDescent="0.2">
      <c r="A63" s="49" t="s">
        <v>172</v>
      </c>
      <c r="B63" s="17" t="s">
        <v>5</v>
      </c>
      <c r="C63" s="52"/>
      <c r="D63" s="18"/>
      <c r="F63" s="1"/>
      <c r="G63" s="1"/>
    </row>
    <row r="64" spans="1:7" ht="30" hidden="1" outlineLevel="1" x14ac:dyDescent="0.2">
      <c r="A64" s="50" t="s">
        <v>177</v>
      </c>
      <c r="B64" s="53" t="s">
        <v>8</v>
      </c>
      <c r="C64" s="51"/>
      <c r="D64" s="18"/>
      <c r="F64" s="1"/>
      <c r="G64" s="1"/>
    </row>
    <row r="65" spans="1:7" ht="15" hidden="1" outlineLevel="2" x14ac:dyDescent="0.2">
      <c r="A65" s="49" t="s">
        <v>178</v>
      </c>
      <c r="B65" s="17" t="s">
        <v>8</v>
      </c>
      <c r="C65" s="52"/>
      <c r="D65" s="18"/>
      <c r="F65" s="1"/>
      <c r="G65" s="1"/>
    </row>
    <row r="66" spans="1:7" ht="15.75" hidden="1" outlineLevel="1" x14ac:dyDescent="0.2">
      <c r="A66" s="50" t="s">
        <v>183</v>
      </c>
      <c r="B66" s="53" t="s">
        <v>5</v>
      </c>
      <c r="C66" s="51"/>
      <c r="D66" s="18"/>
      <c r="F66" s="1"/>
      <c r="G66" s="1"/>
    </row>
    <row r="67" spans="1:7" ht="18.75" customHeight="1" collapsed="1" x14ac:dyDescent="0.2">
      <c r="A67" s="50" t="s">
        <v>293</v>
      </c>
      <c r="B67" s="54" t="s">
        <v>8</v>
      </c>
      <c r="C67" s="51" t="s">
        <v>845</v>
      </c>
      <c r="D67" s="18"/>
      <c r="F67" s="1"/>
      <c r="G67" s="1"/>
    </row>
    <row r="68" spans="1:7" ht="27" customHeight="1" x14ac:dyDescent="0.25">
      <c r="A68" s="62" t="s">
        <v>189</v>
      </c>
      <c r="B68" s="38"/>
      <c r="C68" s="39"/>
      <c r="F68" s="1"/>
      <c r="G68" s="1"/>
    </row>
    <row r="69" spans="1:7" ht="30" x14ac:dyDescent="0.2">
      <c r="A69" s="50" t="s">
        <v>280</v>
      </c>
      <c r="B69" s="53" t="s">
        <v>5</v>
      </c>
      <c r="C69" s="51" t="s">
        <v>846</v>
      </c>
      <c r="D69" s="18"/>
      <c r="F69" s="1"/>
      <c r="G69" s="1"/>
    </row>
    <row r="70" spans="1:7" ht="15" hidden="1" outlineLevel="2" x14ac:dyDescent="0.2">
      <c r="A70" s="49" t="s">
        <v>281</v>
      </c>
      <c r="B70" s="17" t="s">
        <v>5</v>
      </c>
      <c r="C70" s="52"/>
      <c r="D70" s="18"/>
      <c r="F70" s="1"/>
      <c r="G70" s="1"/>
    </row>
    <row r="71" spans="1:7" ht="15" hidden="1" outlineLevel="2" x14ac:dyDescent="0.2">
      <c r="A71" s="49" t="s">
        <v>200</v>
      </c>
      <c r="B71" s="17" t="s">
        <v>5</v>
      </c>
      <c r="C71" s="52"/>
      <c r="D71" s="18"/>
      <c r="F71" s="1"/>
      <c r="G71" s="1"/>
    </row>
    <row r="72" spans="1:7" ht="30" collapsed="1" x14ac:dyDescent="0.2">
      <c r="A72" s="50" t="s">
        <v>205</v>
      </c>
      <c r="B72" s="53" t="s">
        <v>5</v>
      </c>
      <c r="C72" s="51" t="s">
        <v>847</v>
      </c>
      <c r="D72" s="18"/>
      <c r="F72" s="1"/>
      <c r="G72" s="1"/>
    </row>
    <row r="73" spans="1:7" ht="15" hidden="1" outlineLevel="2" x14ac:dyDescent="0.2">
      <c r="A73" s="49" t="s">
        <v>206</v>
      </c>
      <c r="B73" s="17" t="s">
        <v>5</v>
      </c>
      <c r="C73" s="52"/>
      <c r="D73" s="18"/>
      <c r="F73" s="1"/>
      <c r="G73" s="1"/>
    </row>
    <row r="74" spans="1:7" ht="30" hidden="1" outlineLevel="2" x14ac:dyDescent="0.2">
      <c r="A74" s="49" t="s">
        <v>211</v>
      </c>
      <c r="B74" s="17" t="s">
        <v>5</v>
      </c>
      <c r="C74" s="52"/>
      <c r="D74" s="18"/>
      <c r="F74" s="1"/>
      <c r="G74" s="1"/>
    </row>
    <row r="75" spans="1:7" ht="15" hidden="1" outlineLevel="2" x14ac:dyDescent="0.2">
      <c r="A75" s="49" t="s">
        <v>282</v>
      </c>
      <c r="B75" s="17" t="s">
        <v>5</v>
      </c>
      <c r="C75" s="52"/>
      <c r="D75" s="18"/>
      <c r="F75" s="1"/>
      <c r="G75" s="1"/>
    </row>
    <row r="76" spans="1:7" ht="27" customHeight="1" collapsed="1" x14ac:dyDescent="0.25">
      <c r="A76" s="62" t="s">
        <v>319</v>
      </c>
      <c r="B76" s="38"/>
      <c r="C76" s="39"/>
      <c r="F76" s="1"/>
      <c r="G76" s="1"/>
    </row>
    <row r="77" spans="1:7" ht="18.75" customHeight="1" x14ac:dyDescent="0.2">
      <c r="A77" s="50" t="s">
        <v>283</v>
      </c>
      <c r="B77" s="53" t="s">
        <v>5</v>
      </c>
      <c r="C77" s="51"/>
      <c r="D77" s="18"/>
      <c r="F77" s="1"/>
      <c r="G77" s="1"/>
    </row>
    <row r="78" spans="1:7" ht="15" hidden="1" outlineLevel="2" x14ac:dyDescent="0.2">
      <c r="A78" s="49" t="s">
        <v>223</v>
      </c>
      <c r="B78" s="17" t="s">
        <v>5</v>
      </c>
      <c r="C78" s="52"/>
      <c r="D78" s="18"/>
      <c r="F78" s="1"/>
      <c r="G78" s="1"/>
    </row>
    <row r="79" spans="1:7" ht="15" hidden="1" outlineLevel="2" x14ac:dyDescent="0.2">
      <c r="A79" s="49" t="s">
        <v>284</v>
      </c>
      <c r="B79" s="17" t="s">
        <v>5</v>
      </c>
      <c r="C79" s="52"/>
      <c r="D79" s="18"/>
      <c r="F79" s="1"/>
      <c r="G79" s="1"/>
    </row>
    <row r="80" spans="1:7" ht="30" hidden="1" outlineLevel="2" x14ac:dyDescent="0.2">
      <c r="A80" s="49" t="s">
        <v>285</v>
      </c>
      <c r="B80" s="17" t="s">
        <v>5</v>
      </c>
      <c r="C80" s="52"/>
      <c r="D80" s="18"/>
      <c r="F80" s="1"/>
      <c r="G80" s="1"/>
    </row>
    <row r="81" spans="1:10" ht="15" hidden="1" outlineLevel="2" x14ac:dyDescent="0.2">
      <c r="A81" s="49" t="s">
        <v>230</v>
      </c>
      <c r="B81" s="17" t="s">
        <v>5</v>
      </c>
      <c r="C81" s="52"/>
      <c r="D81" s="18"/>
      <c r="F81" s="1"/>
      <c r="G81" s="1"/>
    </row>
    <row r="82" spans="1:10" ht="15" hidden="1" outlineLevel="2" x14ac:dyDescent="0.2">
      <c r="A82" s="49" t="s">
        <v>231</v>
      </c>
      <c r="B82" s="17" t="s">
        <v>5</v>
      </c>
      <c r="C82" s="52"/>
      <c r="D82" s="18"/>
      <c r="F82" s="1"/>
      <c r="G82" s="1"/>
    </row>
    <row r="83" spans="1:10" ht="15" hidden="1" outlineLevel="2" x14ac:dyDescent="0.2">
      <c r="A83" s="49" t="s">
        <v>232</v>
      </c>
      <c r="B83" s="17" t="s">
        <v>5</v>
      </c>
      <c r="D83" s="18"/>
      <c r="F83" s="1"/>
      <c r="G83" s="1"/>
    </row>
    <row r="84" spans="1:10" ht="15" hidden="1" outlineLevel="2" x14ac:dyDescent="0.2">
      <c r="A84" s="49" t="s">
        <v>233</v>
      </c>
      <c r="B84" s="17" t="s">
        <v>5</v>
      </c>
      <c r="D84" s="18"/>
      <c r="F84" s="1"/>
      <c r="G84" s="1"/>
    </row>
    <row r="85" spans="1:10" ht="30" collapsed="1" x14ac:dyDescent="0.2">
      <c r="A85" s="50" t="s">
        <v>235</v>
      </c>
      <c r="B85" s="53" t="s">
        <v>5</v>
      </c>
      <c r="C85" s="96" t="s">
        <v>848</v>
      </c>
      <c r="D85" s="18"/>
      <c r="F85" s="1"/>
      <c r="G85" s="1"/>
    </row>
    <row r="86" spans="1:10" ht="15" hidden="1" outlineLevel="2" x14ac:dyDescent="0.2">
      <c r="A86" s="49" t="s">
        <v>240</v>
      </c>
      <c r="B86" s="17" t="s">
        <v>5</v>
      </c>
      <c r="C86" s="52"/>
      <c r="D86" s="18"/>
      <c r="F86" s="1"/>
      <c r="G86" s="1"/>
      <c r="H86" s="18"/>
      <c r="I86" s="18"/>
      <c r="J86" s="18"/>
    </row>
    <row r="87" spans="1:10" ht="30" hidden="1" outlineLevel="2" x14ac:dyDescent="0.2">
      <c r="A87" s="49" t="s">
        <v>241</v>
      </c>
      <c r="B87" s="17" t="s">
        <v>5</v>
      </c>
      <c r="C87" s="52"/>
      <c r="D87" s="18"/>
      <c r="F87" s="1"/>
      <c r="G87" s="1"/>
      <c r="H87" s="18"/>
      <c r="I87" s="18"/>
      <c r="J87" s="18"/>
    </row>
    <row r="88" spans="1:10" ht="15" hidden="1" outlineLevel="2" x14ac:dyDescent="0.2">
      <c r="A88" s="49" t="s">
        <v>242</v>
      </c>
      <c r="B88" s="17" t="s">
        <v>5</v>
      </c>
      <c r="C88" s="52"/>
      <c r="D88" s="18"/>
      <c r="F88" s="1"/>
      <c r="G88" s="1"/>
      <c r="H88" s="18"/>
      <c r="I88" s="18"/>
      <c r="J88" s="18"/>
    </row>
    <row r="89" spans="1:10" ht="15" hidden="1" outlineLevel="2" x14ac:dyDescent="0.2">
      <c r="A89" s="49" t="s">
        <v>243</v>
      </c>
      <c r="B89" s="17" t="s">
        <v>5</v>
      </c>
      <c r="C89" s="95"/>
      <c r="D89" s="18"/>
      <c r="F89" s="1"/>
      <c r="G89" s="1"/>
      <c r="H89" s="18"/>
      <c r="I89" s="18"/>
      <c r="J89" s="18"/>
    </row>
    <row r="90" spans="1:10" ht="15" hidden="1" outlineLevel="2" x14ac:dyDescent="0.2">
      <c r="A90" s="49" t="s">
        <v>244</v>
      </c>
      <c r="B90" s="17" t="s">
        <v>5</v>
      </c>
      <c r="C90" s="52"/>
      <c r="D90" s="18"/>
      <c r="F90" s="1"/>
      <c r="G90" s="1"/>
      <c r="H90" s="18"/>
      <c r="I90" s="18"/>
      <c r="J90" s="18"/>
    </row>
    <row r="91" spans="1:10" ht="12.75" customHeight="1" collapsed="1" x14ac:dyDescent="0.2">
      <c r="D91" s="18"/>
      <c r="F91" s="1"/>
      <c r="G91" s="1"/>
    </row>
    <row r="92" spans="1:10" ht="12.75" customHeight="1" x14ac:dyDescent="0.2">
      <c r="D92" s="18"/>
      <c r="F92" s="1"/>
      <c r="G92" s="1"/>
    </row>
    <row r="93" spans="1:10" ht="12.75" customHeight="1" x14ac:dyDescent="0.2">
      <c r="D93" s="18"/>
      <c r="F93" s="1"/>
      <c r="G93" s="1"/>
    </row>
    <row r="94" spans="1:10" ht="12.75" customHeight="1" x14ac:dyDescent="0.2">
      <c r="D94" s="18"/>
      <c r="F94" s="1"/>
      <c r="G94" s="1"/>
    </row>
    <row r="95" spans="1:10" ht="12.75" customHeight="1" x14ac:dyDescent="0.2">
      <c r="D95" s="18"/>
      <c r="F95" s="1"/>
      <c r="G95" s="1"/>
    </row>
  </sheetData>
  <sheetProtection formatColumns="0" formatRows="0" insertHyperlinks="0"/>
  <dataConsolidate/>
  <conditionalFormatting sqref="B21:B24 B43:B67 B69:B75 B77:B90">
    <cfRule type="containsText" dxfId="162" priority="73" operator="containsText" text="TG0">
      <formula>NOT(ISERROR(SEARCH("TG0",B21)))</formula>
    </cfRule>
    <cfRule type="containsText" dxfId="161" priority="72" operator="containsText" text="TG1">
      <formula>NOT(ISERROR(SEARCH("TG1",B21)))</formula>
    </cfRule>
    <cfRule type="containsText" dxfId="160" priority="71" operator="containsText" text="TG2">
      <formula>NOT(ISERROR(SEARCH("TG2",B21)))</formula>
    </cfRule>
    <cfRule type="containsText" dxfId="159" priority="70" operator="containsText" text="TG3">
      <formula>NOT(ISERROR(SEARCH("TG3",B21)))</formula>
    </cfRule>
  </conditionalFormatting>
  <conditionalFormatting sqref="B22 B24">
    <cfRule type="containsText" dxfId="158" priority="69" operator="containsText" text="Ja">
      <formula>NOT(ISERROR(SEARCH("Ja",B22)))</formula>
    </cfRule>
  </conditionalFormatting>
  <conditionalFormatting sqref="B22">
    <cfRule type="containsText" dxfId="157" priority="68" operator="containsText" text="ja">
      <formula>NOT(ISERROR(SEARCH("ja",B22)))</formula>
    </cfRule>
  </conditionalFormatting>
  <conditionalFormatting sqref="B28">
    <cfRule type="cellIs" dxfId="156" priority="78" operator="lessThan">
      <formula>0.79</formula>
    </cfRule>
    <cfRule type="cellIs" dxfId="155" priority="79" operator="greaterThan">
      <formula>0.9</formula>
    </cfRule>
    <cfRule type="cellIs" dxfId="154" priority="80" operator="greaterThan">
      <formula>0.79</formula>
    </cfRule>
  </conditionalFormatting>
  <conditionalFormatting sqref="B29">
    <cfRule type="containsText" dxfId="153" priority="20" operator="containsText" text="For lite">
      <formula>NOT(ISERROR(SEARCH("For lite",B29)))</formula>
    </cfRule>
    <cfRule type="containsText" dxfId="152" priority="21" operator="containsText" text="Mangelfull">
      <formula>NOT(ISERROR(SEARCH("Mangelfull",B29)))</formula>
    </cfRule>
    <cfRule type="containsText" dxfId="151" priority="22" operator="containsText" text="Tilstrekkelig">
      <formula>NOT(ISERROR(SEARCH("Tilstrekkelig",B29)))</formula>
    </cfRule>
    <cfRule type="containsText" dxfId="150" priority="23" operator="containsText" text="God">
      <formula>NOT(ISERROR(SEARCH("God",B29)))</formula>
    </cfRule>
  </conditionalFormatting>
  <conditionalFormatting sqref="B33:B41 B77:B90">
    <cfRule type="containsText" dxfId="149" priority="77" operator="containsText" text="EG0">
      <formula>NOT(ISERROR(SEARCH("EG0",B33)))</formula>
    </cfRule>
    <cfRule type="containsText" dxfId="148" priority="76" operator="containsText" text="EG1">
      <formula>NOT(ISERROR(SEARCH("EG1",B33)))</formula>
    </cfRule>
    <cfRule type="containsText" dxfId="147" priority="75" operator="containsText" text="EG2">
      <formula>NOT(ISERROR(SEARCH("EG2",B33)))</formula>
    </cfRule>
  </conditionalFormatting>
  <conditionalFormatting sqref="B77:B90 B33:B41">
    <cfRule type="containsText" dxfId="146" priority="74" operator="containsText" text="EG3">
      <formula>NOT(ISERROR(SEARCH("EG3",B33)))</formula>
    </cfRule>
  </conditionalFormatting>
  <conditionalFormatting sqref="L2">
    <cfRule type="containsText" dxfId="145" priority="63" operator="containsText" text="TG0">
      <formula>NOT(ISERROR(SEARCH("TG0",L2)))</formula>
    </cfRule>
    <cfRule type="containsText" dxfId="144" priority="62" operator="containsText" text="TG0">
      <formula>NOT(ISERROR(SEARCH("TG0",L2)))</formula>
    </cfRule>
    <cfRule type="containsText" dxfId="143" priority="61" operator="containsText" text="TG1">
      <formula>NOT(ISERROR(SEARCH("TG1",L2)))</formula>
    </cfRule>
    <cfRule type="containsText" dxfId="142" priority="59" operator="containsText" text="TG3">
      <formula>NOT(ISERROR(SEARCH("TG3",L2)))</formula>
    </cfRule>
    <cfRule type="containsText" dxfId="141" priority="60" operator="containsText" text="TG2">
      <formula>NOT(ISERROR(SEARCH("TG2",L2)))</formula>
    </cfRule>
    <cfRule type="containsText" dxfId="140" priority="58" operator="containsText" text="Ja">
      <formula>NOT(ISERROR(SEARCH("Ja",L2)))</formula>
    </cfRule>
    <cfRule type="containsText" dxfId="139" priority="57" operator="containsText" text="ja">
      <formula>NOT(ISERROR(SEARCH("ja",L2)))</formula>
    </cfRule>
  </conditionalFormatting>
  <conditionalFormatting sqref="M2 O2:P2">
    <cfRule type="containsText" dxfId="138" priority="81" operator="containsText" text="EG3">
      <formula>NOT(ISERROR(SEARCH("EG3",M2)))</formula>
    </cfRule>
    <cfRule type="containsText" dxfId="137" priority="82" operator="containsText" text="EG2">
      <formula>NOT(ISERROR(SEARCH("EG2",M2)))</formula>
    </cfRule>
    <cfRule type="containsText" dxfId="136" priority="83" operator="containsText" text="EG1">
      <formula>NOT(ISERROR(SEARCH("EG1",M2)))</formula>
    </cfRule>
    <cfRule type="containsText" dxfId="135" priority="84" operator="containsText" text="EG0">
      <formula>NOT(ISERROR(SEARCH("EG0",M2)))</formula>
    </cfRule>
  </conditionalFormatting>
  <conditionalFormatting sqref="N2">
    <cfRule type="containsText" dxfId="134" priority="51" operator="containsText" text="Ja">
      <formula>NOT(ISERROR(SEARCH("Ja",N2)))</formula>
    </cfRule>
    <cfRule type="containsText" dxfId="133" priority="52" operator="containsText" text="TG3">
      <formula>NOT(ISERROR(SEARCH("TG3",N2)))</formula>
    </cfRule>
    <cfRule type="containsText" dxfId="132" priority="53" operator="containsText" text="TG2">
      <formula>NOT(ISERROR(SEARCH("TG2",N2)))</formula>
    </cfRule>
    <cfRule type="containsText" dxfId="131" priority="54" operator="containsText" text="TG1">
      <formula>NOT(ISERROR(SEARCH("TG1",N2)))</formula>
    </cfRule>
    <cfRule type="containsText" dxfId="130" priority="55" operator="containsText" text="TG0">
      <formula>NOT(ISERROR(SEARCH("TG0",N2)))</formula>
    </cfRule>
    <cfRule type="containsText" dxfId="129" priority="56" operator="containsText" text="TG0">
      <formula>NOT(ISERROR(SEARCH("TG0",N2)))</formula>
    </cfRule>
  </conditionalFormatting>
  <conditionalFormatting sqref="Q2">
    <cfRule type="cellIs" dxfId="128" priority="45" operator="greaterThan">
      <formula>0.79</formula>
    </cfRule>
    <cfRule type="cellIs" dxfId="127" priority="44" operator="greaterThan">
      <formula>0.9</formula>
    </cfRule>
    <cfRule type="cellIs" dxfId="126" priority="43" operator="lessThan">
      <formula>0.79</formula>
    </cfRule>
  </conditionalFormatting>
  <conditionalFormatting sqref="R2">
    <cfRule type="containsText" dxfId="125" priority="39" operator="containsText" text="For lite">
      <formula>NOT(ISERROR(SEARCH("For lite",R2)))</formula>
    </cfRule>
    <cfRule type="containsText" dxfId="124" priority="42" operator="containsText" text="God">
      <formula>NOT(ISERROR(SEARCH("God",R2)))</formula>
    </cfRule>
    <cfRule type="containsText" dxfId="123" priority="41" operator="containsText" text="Tilstrekkelig">
      <formula>NOT(ISERROR(SEARCH("Tilstrekkelig",R2)))</formula>
    </cfRule>
    <cfRule type="containsText" dxfId="122" priority="40" operator="containsText" text="Mangelfull">
      <formula>NOT(ISERROR(SEARCH("Mangelfull",R2)))</formula>
    </cfRule>
  </conditionalFormatting>
  <conditionalFormatting sqref="U2:AC2">
    <cfRule type="containsText" dxfId="121" priority="37" operator="containsText" text="EG0">
      <formula>NOT(ISERROR(SEARCH("EG0",U2)))</formula>
    </cfRule>
    <cfRule type="containsText" dxfId="120" priority="36" operator="containsText" text="EG1">
      <formula>NOT(ISERROR(SEARCH("EG1",U2)))</formula>
    </cfRule>
    <cfRule type="containsText" dxfId="119" priority="34" operator="containsText" text="EG3">
      <formula>NOT(ISERROR(SEARCH("EG3",U2)))</formula>
    </cfRule>
    <cfRule type="containsText" dxfId="118" priority="35" operator="containsText" text="EG2">
      <formula>NOT(ISERROR(SEARCH("EG2",U2)))</formula>
    </cfRule>
  </conditionalFormatting>
  <conditionalFormatting sqref="AD2:CB2">
    <cfRule type="containsText" dxfId="117" priority="10" operator="containsText" text="TG0">
      <formula>NOT(ISERROR(SEARCH("TG0",AD2)))</formula>
    </cfRule>
    <cfRule type="containsText" dxfId="116" priority="9" operator="containsText" text="TG1">
      <formula>NOT(ISERROR(SEARCH("TG1",AD2)))</formula>
    </cfRule>
    <cfRule type="containsText" dxfId="115" priority="8" operator="containsText" text="TG2">
      <formula>NOT(ISERROR(SEARCH("TG2",AD2)))</formula>
    </cfRule>
    <cfRule type="containsText" dxfId="114" priority="7" operator="containsText" text="TG3">
      <formula>NOT(ISERROR(SEARCH("TG3",AD2)))</formula>
    </cfRule>
  </conditionalFormatting>
  <conditionalFormatting sqref="BX2:CB2">
    <cfRule type="containsText" dxfId="113" priority="5" operator="containsText" text="ja">
      <formula>NOT(ISERROR(SEARCH("ja",BX2)))</formula>
    </cfRule>
    <cfRule type="containsText" dxfId="112" priority="6" operator="containsText" text="Ja">
      <formula>NOT(ISERROR(SEARCH("Ja",BX2)))</formula>
    </cfRule>
  </conditionalFormatting>
  <hyperlinks>
    <hyperlink ref="C14" r:id="rId1" xr:uid="{0535F597-D115-4740-9F0D-3131DA7DA9BE}"/>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C9AB71EE-61BE-489B-8348-057C1CACD0A0}">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8" operator="containsText" id="{EE882A39-A346-4317-A221-2F291D176451}">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45DAB957-2109-4920-879B-9FB1A55CFFDC}">
          <x14:formula1>
            <xm:f>Evalueringsmatrise_grunnlag!$A$2:$A$6</xm:f>
          </x14:formula1>
          <xm:sqref>B43:B67 B69:B75 B77:B90</xm:sqref>
        </x14:dataValidation>
        <x14:dataValidation type="list" allowBlank="1" showInputMessage="1" showErrorMessage="1" xr:uid="{8A8E487E-0ACD-4307-9BB4-D98AE3AC475E}">
          <x14:formula1>
            <xm:f>Evalueringsmatrise_grunnlag!$A$27:$A$28</xm:f>
          </x14:formula1>
          <xm:sqref>B24 B68 B76</xm:sqref>
        </x14:dataValidation>
        <x14:dataValidation type="list" allowBlank="1" showInputMessage="1" showErrorMessage="1" xr:uid="{F06D1154-D028-4E7E-B1C2-A06CBCF9AD2D}">
          <x14:formula1>
            <xm:f>Evalueringsmatrise_grunnlag!$A$9:$A$13</xm:f>
          </x14:formula1>
          <xm:sqref>B33:B41 B77 B85</xm:sqref>
        </x14:dataValidation>
        <x14:dataValidation type="list" allowBlank="1" showInputMessage="1" showErrorMessage="1" xr:uid="{99FBA6B4-93E9-453F-A272-BDC7E7592F77}">
          <x14:formula1>
            <xm:f>Evalueringsmatrise_grunnlag!$A$21:$A$24</xm:f>
          </x14:formula1>
          <xm:sqref>B29</xm:sqref>
        </x14:dataValidation>
        <x14:dataValidation type="list" allowBlank="1" showInputMessage="1" showErrorMessage="1" xr:uid="{D11D5A2C-7EE8-4A43-972B-876689E536C4}">
          <x14:formula1>
            <xm:f>Evalueringsmatrise_grunnlag!$E$7:$E$10</xm:f>
          </x14:formula1>
          <xm:sqref>B23</xm:sqref>
        </x14:dataValidation>
        <x14:dataValidation type="list" allowBlank="1" showInputMessage="1" showErrorMessage="1" xr:uid="{8B2DE324-4C77-44C7-9E5B-2EDFF8368531}">
          <x14:formula1>
            <xm:f>Evalueringsmatrise_grunnlag!$E$2:$E$4</xm:f>
          </x14:formula1>
          <xm:sqref>B31</xm:sqref>
        </x14:dataValidation>
        <x14:dataValidation type="list" allowBlank="1" showInputMessage="1" showErrorMessage="1" xr:uid="{236B4503-F6EC-4BED-A65F-0C17D2AAFF24}">
          <x14:formula1>
            <xm:f>Evalueringsmatrise_grunnlag!$E$13:$E$17</xm:f>
          </x14:formula1>
          <xm:sqref>B22</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CAB7A-0DB5-48BC-9160-86267965B70D}">
  <sheetPr>
    <tabColor theme="5" tint="0.79998168889431442"/>
    <pageSetUpPr fitToPage="1"/>
  </sheetPr>
  <dimension ref="A1:CC93"/>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11.425781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Wilds Minne skole</v>
      </c>
      <c r="B2" s="65" t="str">
        <f>$B$12</f>
        <v>1.-7. trinn</v>
      </c>
      <c r="C2" s="22">
        <f>$B$13</f>
        <v>381</v>
      </c>
      <c r="D2" s="22">
        <f>$B$14</f>
        <v>0</v>
      </c>
      <c r="E2" s="22">
        <f>$B$15</f>
        <v>5947</v>
      </c>
      <c r="F2" s="66">
        <f>$B$16</f>
        <v>21900</v>
      </c>
      <c r="G2" s="66">
        <f>$B$17</f>
        <v>19800</v>
      </c>
      <c r="H2" s="66">
        <f>$B$18</f>
        <v>19800</v>
      </c>
      <c r="I2" s="66">
        <f>$B$19</f>
        <v>0</v>
      </c>
      <c r="J2" s="66">
        <f>$B$20</f>
        <v>2024</v>
      </c>
      <c r="K2" s="22">
        <f>$B$21</f>
        <v>0</v>
      </c>
      <c r="L2" s="32" t="str">
        <f>$B$22</f>
        <v>Nei</v>
      </c>
      <c r="M2" s="32" t="str">
        <f>$B$23</f>
        <v>A</v>
      </c>
      <c r="N2" s="32" t="str">
        <f>$B$24</f>
        <v xml:space="preserve">Ja </v>
      </c>
      <c r="O2" s="33">
        <f>$B$26</f>
        <v>499.5</v>
      </c>
      <c r="P2" s="32">
        <f>$B$27</f>
        <v>555</v>
      </c>
      <c r="Q2" s="21">
        <f>$B$28</f>
        <v>0.68648648648648647</v>
      </c>
      <c r="R2" s="61" t="str">
        <f>$B$29</f>
        <v>God</v>
      </c>
      <c r="S2" s="22">
        <f>$B$30</f>
        <v>51.968503937007874</v>
      </c>
      <c r="T2" s="32" t="str">
        <f>$B$31</f>
        <v>↓</v>
      </c>
      <c r="U2" s="17" t="str">
        <f>$B$33</f>
        <v>EG0</v>
      </c>
      <c r="V2" s="17" t="str">
        <f>$B$34</f>
        <v>EG0</v>
      </c>
      <c r="W2" s="17" t="str">
        <f>$B$35</f>
        <v>EG0</v>
      </c>
      <c r="X2" s="17" t="str">
        <f>$B$36</f>
        <v>EG0</v>
      </c>
      <c r="Y2" s="17" t="str">
        <f>$B$37</f>
        <v>EG0</v>
      </c>
      <c r="Z2" s="17" t="str">
        <f>$B$38</f>
        <v>EG0</v>
      </c>
      <c r="AA2" s="17" t="str">
        <f>$B$39</f>
        <v>EG0</v>
      </c>
      <c r="AB2" s="17" t="str">
        <f>$B$40</f>
        <v>EG0</v>
      </c>
      <c r="AC2" s="17" t="str">
        <f>$B$41</f>
        <v>EG0</v>
      </c>
      <c r="AD2" s="17" t="str">
        <f>$B$43</f>
        <v>TG0</v>
      </c>
      <c r="AE2" s="17" t="str">
        <f>$B$44</f>
        <v>TG0</v>
      </c>
      <c r="AF2" s="17" t="str">
        <f>$B$45</f>
        <v>TG0</v>
      </c>
      <c r="AG2" s="17" t="str">
        <f>$B$46</f>
        <v>TG0</v>
      </c>
      <c r="AH2" s="17" t="str">
        <f>$B$47</f>
        <v>TG0</v>
      </c>
      <c r="AI2" s="17" t="str">
        <f>$B$48</f>
        <v>TG0</v>
      </c>
      <c r="AJ2" s="17" t="str">
        <f>$B$49</f>
        <v>TG0</v>
      </c>
      <c r="AK2" s="17" t="str">
        <f>$B$50</f>
        <v>TG0</v>
      </c>
      <c r="AL2" s="17" t="str">
        <f>$B$51</f>
        <v>TG0</v>
      </c>
      <c r="AM2" s="17" t="str">
        <f>$B$52</f>
        <v>TG0</v>
      </c>
      <c r="AN2" s="17" t="str">
        <f>$B$53</f>
        <v>TG0</v>
      </c>
      <c r="AO2" s="17" t="str">
        <f>$B$54</f>
        <v>TG0</v>
      </c>
      <c r="AP2" s="17" t="str">
        <f>$B$55</f>
        <v>TG0</v>
      </c>
      <c r="AQ2" s="17" t="str">
        <f>$B$56</f>
        <v>TG0</v>
      </c>
      <c r="AR2" s="17" t="str">
        <f>$B$57</f>
        <v>TG0</v>
      </c>
      <c r="AS2" s="17" t="str">
        <f>$B$58</f>
        <v>TG0</v>
      </c>
      <c r="AT2" s="17" t="str">
        <f>$B$59</f>
        <v>TG0</v>
      </c>
      <c r="AU2" s="17" t="str">
        <f>$B$60</f>
        <v>TG0</v>
      </c>
      <c r="AV2" s="17" t="str">
        <f>$B$61</f>
        <v>TG0</v>
      </c>
      <c r="AW2" s="17" t="str">
        <f>$B$62</f>
        <v>TG0</v>
      </c>
      <c r="AX2" s="17" t="str">
        <f>$B$63</f>
        <v>TG0</v>
      </c>
      <c r="AY2" s="17" t="str">
        <f>$B$64</f>
        <v>TG0</v>
      </c>
      <c r="AZ2" s="17" t="str">
        <f>$B$65</f>
        <v>TG0</v>
      </c>
      <c r="BA2" s="17" t="str">
        <f>$B$66</f>
        <v>TG0</v>
      </c>
      <c r="BB2" s="17" t="str">
        <f>$B$67</f>
        <v>TG0</v>
      </c>
      <c r="BC2" s="17" t="str">
        <f>$B$69</f>
        <v>TG0</v>
      </c>
      <c r="BD2" s="17" t="str">
        <f>$B$70</f>
        <v>TG0</v>
      </c>
      <c r="BE2" s="17" t="str">
        <f>$B$71</f>
        <v>TG0</v>
      </c>
      <c r="BF2" s="17" t="str">
        <f>$B$72</f>
        <v>TG0</v>
      </c>
      <c r="BG2" s="17" t="str">
        <f>$B$73</f>
        <v>TG0</v>
      </c>
      <c r="BH2" s="17" t="str">
        <f>$B$74</f>
        <v>TG0</v>
      </c>
      <c r="BI2" s="17" t="str">
        <f>$B$75</f>
        <v>TG0</v>
      </c>
      <c r="BJ2" s="17" t="str">
        <f>$B$77</f>
        <v>TG0</v>
      </c>
      <c r="BK2" s="17" t="str">
        <f>$B$78</f>
        <v>TG0</v>
      </c>
      <c r="BL2" s="17" t="str">
        <f>$B$79</f>
        <v>TG0</v>
      </c>
      <c r="BM2" s="17" t="str">
        <f>$B$80</f>
        <v>TG0</v>
      </c>
      <c r="BN2" s="17" t="str">
        <f>$B$81</f>
        <v>TG0</v>
      </c>
      <c r="BO2" s="17" t="str">
        <f>$B$82</f>
        <v>TG0</v>
      </c>
      <c r="BP2" s="17" t="str">
        <f>$B$83</f>
        <v>TG0</v>
      </c>
      <c r="BQ2" s="17" t="str">
        <f>$B$84</f>
        <v>TG0</v>
      </c>
      <c r="BR2" s="17" t="str">
        <f>$B$85</f>
        <v>TG0</v>
      </c>
      <c r="BS2" s="17" t="str">
        <f>$B$86</f>
        <v>TG0</v>
      </c>
      <c r="BT2" s="17" t="str">
        <f>$B$87</f>
        <v>TG0</v>
      </c>
      <c r="BU2" s="17" t="str">
        <f>$B$88</f>
        <v>TG0</v>
      </c>
      <c r="BV2" s="17" t="str">
        <f>$B$89</f>
        <v>TG0</v>
      </c>
      <c r="BW2" s="17" t="str">
        <f>$B$90</f>
        <v>TG0</v>
      </c>
      <c r="BX2" s="17" t="e">
        <f>#REF!</f>
        <v>#REF!</v>
      </c>
      <c r="BY2" s="17" t="e">
        <f>#REF!</f>
        <v>#REF!</v>
      </c>
      <c r="BZ2" s="17" t="e">
        <f>#REF!</f>
        <v>#REF!</v>
      </c>
      <c r="CA2" s="17" t="e">
        <f>#REF!</f>
        <v>#REF!</v>
      </c>
      <c r="CB2" s="17" t="e">
        <f>#REF!</f>
        <v>#REF!</v>
      </c>
      <c r="CC2" s="97">
        <f>F48</f>
        <v>0</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849</v>
      </c>
      <c r="B11" s="9" t="s">
        <v>303</v>
      </c>
      <c r="C11" s="9" t="s">
        <v>304</v>
      </c>
      <c r="AX11" s="1"/>
      <c r="AY11" s="1"/>
    </row>
    <row r="12" spans="1:81" ht="15.75" x14ac:dyDescent="0.25">
      <c r="A12" s="51" t="s">
        <v>247</v>
      </c>
      <c r="B12" s="34" t="s">
        <v>332</v>
      </c>
      <c r="C12" s="51"/>
      <c r="D12" s="18"/>
      <c r="E12" s="18"/>
      <c r="F12" s="10"/>
      <c r="G12" s="10"/>
      <c r="H12" s="10"/>
      <c r="I12" s="10"/>
      <c r="J12" s="10"/>
      <c r="K12" s="10"/>
      <c r="L12" s="10"/>
      <c r="M12" s="10"/>
      <c r="N12" s="10"/>
      <c r="O12" s="10"/>
      <c r="P12" s="10"/>
      <c r="Q12" s="10"/>
      <c r="R12" s="10"/>
      <c r="S12" s="10"/>
      <c r="T12" s="10"/>
      <c r="U12" s="10"/>
      <c r="V12" s="10"/>
      <c r="W12" s="10"/>
      <c r="X12" s="10"/>
      <c r="Y12" s="10"/>
      <c r="Z12" s="10"/>
      <c r="AA12" s="10"/>
      <c r="AB12" s="10"/>
      <c r="BE12" s="10"/>
      <c r="BF12" s="10"/>
    </row>
    <row r="13" spans="1:81" ht="15.75" x14ac:dyDescent="0.25">
      <c r="A13" s="51" t="s">
        <v>248</v>
      </c>
      <c r="B13" s="19">
        <v>381</v>
      </c>
      <c r="C13" s="51"/>
      <c r="D13" s="18"/>
      <c r="E13" s="18"/>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81" ht="15.75" x14ac:dyDescent="0.25">
      <c r="A14" s="51" t="s">
        <v>249</v>
      </c>
      <c r="B14" s="28"/>
      <c r="C14" s="71" t="s">
        <v>410</v>
      </c>
      <c r="D14" s="18"/>
      <c r="E14" s="18"/>
      <c r="F14" s="10"/>
      <c r="G14" s="10"/>
      <c r="H14" s="10"/>
      <c r="I14" s="10"/>
      <c r="J14" s="10"/>
      <c r="K14" s="10"/>
      <c r="L14" s="10"/>
      <c r="M14" s="10"/>
      <c r="N14" s="10"/>
      <c r="O14" s="10"/>
      <c r="P14" s="10"/>
      <c r="S14" s="10"/>
    </row>
    <row r="15" spans="1:81" ht="15" x14ac:dyDescent="0.2">
      <c r="A15" s="51" t="s">
        <v>250</v>
      </c>
      <c r="B15" s="17">
        <v>5947</v>
      </c>
      <c r="C15" s="51"/>
      <c r="D15" s="18"/>
      <c r="E15" s="18"/>
      <c r="F15" s="1"/>
      <c r="G15" s="1"/>
    </row>
    <row r="16" spans="1:81" ht="15" x14ac:dyDescent="0.2">
      <c r="A16" s="51" t="s">
        <v>251</v>
      </c>
      <c r="B16" s="17">
        <v>21900</v>
      </c>
      <c r="C16" s="51"/>
      <c r="D16" s="18"/>
      <c r="E16" s="18"/>
      <c r="F16" s="1"/>
      <c r="G16" s="1"/>
    </row>
    <row r="17" spans="1:19" ht="15" x14ac:dyDescent="0.2">
      <c r="A17" s="51" t="s">
        <v>252</v>
      </c>
      <c r="B17" s="63">
        <f>$B$18+$B$19</f>
        <v>19800</v>
      </c>
      <c r="C17" s="51"/>
      <c r="D17" s="18"/>
      <c r="E17" s="18"/>
      <c r="F17" s="1"/>
      <c r="G17" s="1"/>
    </row>
    <row r="18" spans="1:19" ht="15" hidden="1" outlineLevel="2" x14ac:dyDescent="0.2">
      <c r="A18" s="49" t="s">
        <v>253</v>
      </c>
      <c r="B18" s="17">
        <v>19800</v>
      </c>
      <c r="C18" s="52" t="s">
        <v>850</v>
      </c>
      <c r="D18" s="18"/>
      <c r="E18" s="18"/>
      <c r="F18" s="1"/>
      <c r="G18" s="1"/>
    </row>
    <row r="19" spans="1:19" ht="15" hidden="1" outlineLevel="2" x14ac:dyDescent="0.2">
      <c r="A19" s="49" t="s">
        <v>254</v>
      </c>
      <c r="B19" s="17">
        <v>0</v>
      </c>
      <c r="C19" s="52"/>
      <c r="D19" s="18"/>
      <c r="E19" s="18"/>
      <c r="F19" s="1"/>
      <c r="G19" s="1"/>
    </row>
    <row r="20" spans="1:19" ht="15" collapsed="1" x14ac:dyDescent="0.2">
      <c r="A20" s="51" t="s">
        <v>255</v>
      </c>
      <c r="B20" s="17">
        <v>2024</v>
      </c>
      <c r="C20" s="51" t="s">
        <v>357</v>
      </c>
      <c r="D20" s="18"/>
      <c r="E20" s="18"/>
      <c r="F20" s="1"/>
      <c r="G20" s="1"/>
    </row>
    <row r="21" spans="1:19" ht="15" x14ac:dyDescent="0.2">
      <c r="A21" s="51" t="s">
        <v>256</v>
      </c>
      <c r="B21" s="17"/>
      <c r="C21" s="51"/>
      <c r="D21" s="18"/>
      <c r="E21" s="18"/>
      <c r="F21" s="1"/>
      <c r="G21" s="1"/>
    </row>
    <row r="22" spans="1:19" ht="15" x14ac:dyDescent="0.2">
      <c r="A22" s="51" t="s">
        <v>257</v>
      </c>
      <c r="B22" s="17" t="s">
        <v>30</v>
      </c>
      <c r="C22" s="51"/>
      <c r="D22" s="18"/>
      <c r="E22" s="18"/>
      <c r="F22" s="1"/>
      <c r="G22" s="1"/>
    </row>
    <row r="23" spans="1:19" ht="32.1" customHeight="1" x14ac:dyDescent="0.2">
      <c r="A23" s="51" t="s">
        <v>258</v>
      </c>
      <c r="B23" s="17" t="s">
        <v>16</v>
      </c>
      <c r="C23" s="51" t="str">
        <f>IF('Wilds Minne'!B23=Evalueringsmatrise_grunnlag!E7,"Vedlikehold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D23" s="18"/>
      <c r="E23" s="18"/>
      <c r="F23" s="1"/>
      <c r="G23" s="1"/>
    </row>
    <row r="24" spans="1:19" ht="15" x14ac:dyDescent="0.2">
      <c r="A24" s="51" t="s">
        <v>259</v>
      </c>
      <c r="B24" s="17" t="s">
        <v>46</v>
      </c>
      <c r="C24" s="51"/>
      <c r="D24" s="18"/>
      <c r="E24" s="18"/>
      <c r="F24" s="1"/>
      <c r="G24" s="1"/>
    </row>
    <row r="25" spans="1:19" ht="27" customHeight="1" x14ac:dyDescent="0.25">
      <c r="A25" s="62" t="s">
        <v>309</v>
      </c>
      <c r="B25" s="38"/>
      <c r="C25" s="39"/>
      <c r="F25" s="1"/>
      <c r="G25" s="1"/>
    </row>
    <row r="26" spans="1:19" ht="30" hidden="1" outlineLevel="2" x14ac:dyDescent="0.25">
      <c r="A26" s="49" t="s">
        <v>310</v>
      </c>
      <c r="B26" s="22">
        <f>B27*0.9</f>
        <v>499.5</v>
      </c>
      <c r="C26" s="52"/>
      <c r="D26" s="18"/>
      <c r="E26" s="18"/>
      <c r="F26" s="10"/>
      <c r="G26" s="10"/>
      <c r="H26" s="10"/>
      <c r="I26" s="10"/>
      <c r="J26" s="10"/>
      <c r="K26" s="10"/>
      <c r="L26" s="10"/>
      <c r="M26" s="10"/>
      <c r="N26" s="10"/>
      <c r="O26" s="10"/>
      <c r="P26" s="10"/>
      <c r="S26" s="10"/>
    </row>
    <row r="27" spans="1:19" ht="30" hidden="1" outlineLevel="2" x14ac:dyDescent="0.25">
      <c r="A27" s="49" t="s">
        <v>311</v>
      </c>
      <c r="B27" s="19">
        <v>555</v>
      </c>
      <c r="C27" s="52"/>
      <c r="D27" s="18"/>
      <c r="E27" s="18"/>
      <c r="F27" s="10"/>
      <c r="G27" s="10"/>
      <c r="H27" s="10"/>
      <c r="I27" s="10"/>
      <c r="J27" s="10"/>
      <c r="K27" s="10"/>
      <c r="L27" s="10"/>
      <c r="M27" s="10"/>
      <c r="N27" s="10"/>
      <c r="O27" s="10"/>
      <c r="P27" s="10"/>
      <c r="S27" s="10"/>
    </row>
    <row r="28" spans="1:19" ht="15" collapsed="1" x14ac:dyDescent="0.25">
      <c r="A28" s="50" t="s">
        <v>290</v>
      </c>
      <c r="B28" s="21">
        <f>B13/B27</f>
        <v>0.68648648648648647</v>
      </c>
      <c r="C28" s="51"/>
      <c r="D28" s="18"/>
      <c r="E28" s="18"/>
      <c r="F28" s="1"/>
      <c r="G28" s="1"/>
    </row>
    <row r="29" spans="1:19" ht="15" x14ac:dyDescent="0.2">
      <c r="A29" s="50" t="s">
        <v>263</v>
      </c>
      <c r="B29" s="67" t="s">
        <v>39</v>
      </c>
      <c r="C29" s="51"/>
      <c r="D29" s="18"/>
      <c r="E29" s="18"/>
      <c r="F29" s="1"/>
      <c r="G29" s="1"/>
    </row>
    <row r="30" spans="1:19" ht="30" hidden="1" outlineLevel="2" x14ac:dyDescent="0.25">
      <c r="A30" s="49" t="s">
        <v>264</v>
      </c>
      <c r="B30" s="22">
        <f>$B$17/$B$13</f>
        <v>51.968503937007874</v>
      </c>
      <c r="C30" s="52"/>
      <c r="D30" s="18"/>
      <c r="E30" s="18"/>
      <c r="F30" s="10"/>
      <c r="G30" s="10"/>
      <c r="H30" s="10"/>
      <c r="I30" s="10"/>
      <c r="J30" s="10"/>
      <c r="K30" s="10"/>
      <c r="L30" s="10"/>
      <c r="M30" s="10"/>
      <c r="N30" s="10"/>
      <c r="O30" s="10"/>
      <c r="P30" s="10"/>
      <c r="S30" s="10"/>
    </row>
    <row r="31" spans="1:19" ht="15" collapsed="1" x14ac:dyDescent="0.2">
      <c r="A31" s="50" t="s">
        <v>291</v>
      </c>
      <c r="B31" s="30" t="s">
        <v>10</v>
      </c>
      <c r="C31" s="51" t="s">
        <v>312</v>
      </c>
      <c r="D31" s="18"/>
      <c r="E31" s="18"/>
      <c r="F31" s="1"/>
      <c r="G31" s="1"/>
    </row>
    <row r="32" spans="1:19" ht="27" customHeight="1" x14ac:dyDescent="0.25">
      <c r="A32" s="62" t="s">
        <v>313</v>
      </c>
      <c r="B32" s="38" t="s">
        <v>313</v>
      </c>
      <c r="C32" s="39" t="s">
        <v>313</v>
      </c>
      <c r="F32" s="1"/>
      <c r="G32" s="1"/>
    </row>
    <row r="33" spans="1:7" ht="15.75" hidden="1" outlineLevel="1" x14ac:dyDescent="0.2">
      <c r="A33" s="50" t="s">
        <v>51</v>
      </c>
      <c r="B33" s="53" t="s">
        <v>20</v>
      </c>
      <c r="C33" s="51" t="s">
        <v>851</v>
      </c>
      <c r="D33" s="18"/>
      <c r="E33" s="18"/>
      <c r="F33" s="1"/>
      <c r="G33" s="1"/>
    </row>
    <row r="34" spans="1:7" ht="15" hidden="1" outlineLevel="2" x14ac:dyDescent="0.2">
      <c r="A34" s="49" t="s">
        <v>56</v>
      </c>
      <c r="B34" s="17" t="s">
        <v>20</v>
      </c>
      <c r="C34" s="52"/>
      <c r="D34" s="18"/>
      <c r="E34" s="18"/>
      <c r="F34" s="1"/>
      <c r="G34" s="1"/>
    </row>
    <row r="35" spans="1:7" ht="30" hidden="1" outlineLevel="2" x14ac:dyDescent="0.2">
      <c r="A35" s="49" t="s">
        <v>268</v>
      </c>
      <c r="B35" s="17" t="s">
        <v>20</v>
      </c>
      <c r="C35" s="52"/>
      <c r="D35" s="18"/>
      <c r="E35" s="18"/>
      <c r="F35" s="1"/>
      <c r="G35" s="1"/>
    </row>
    <row r="36" spans="1:7" ht="29.45" hidden="1" customHeight="1" outlineLevel="2" x14ac:dyDescent="0.2">
      <c r="A36" s="49" t="s">
        <v>269</v>
      </c>
      <c r="B36" s="17" t="s">
        <v>20</v>
      </c>
      <c r="C36" s="52"/>
      <c r="D36" s="18"/>
      <c r="E36" s="18"/>
      <c r="F36" s="1"/>
      <c r="G36" s="1"/>
    </row>
    <row r="37" spans="1:7" ht="15.75" hidden="1" outlineLevel="1" x14ac:dyDescent="0.2">
      <c r="A37" s="50" t="s">
        <v>71</v>
      </c>
      <c r="B37" s="53" t="s">
        <v>20</v>
      </c>
      <c r="C37" s="51"/>
      <c r="D37" s="18"/>
      <c r="E37" s="18"/>
      <c r="F37" s="1"/>
      <c r="G37" s="1"/>
    </row>
    <row r="38" spans="1:7" ht="27.95" hidden="1" customHeight="1" outlineLevel="2" x14ac:dyDescent="0.2">
      <c r="A38" s="49" t="s">
        <v>74</v>
      </c>
      <c r="B38" s="17" t="s">
        <v>20</v>
      </c>
      <c r="C38" s="52"/>
      <c r="D38" s="18"/>
      <c r="E38" s="18"/>
      <c r="F38" s="1"/>
      <c r="G38" s="1"/>
    </row>
    <row r="39" spans="1:7" ht="15" hidden="1" outlineLevel="2" x14ac:dyDescent="0.2">
      <c r="A39" s="49" t="s">
        <v>79</v>
      </c>
      <c r="B39" s="17" t="s">
        <v>20</v>
      </c>
      <c r="C39" s="52"/>
      <c r="D39" s="18"/>
      <c r="E39" s="18"/>
      <c r="F39" s="1"/>
      <c r="G39" s="1"/>
    </row>
    <row r="40" spans="1:7" ht="15.75" hidden="1" outlineLevel="1" x14ac:dyDescent="0.2">
      <c r="A40" s="50" t="s">
        <v>84</v>
      </c>
      <c r="B40" s="53" t="s">
        <v>20</v>
      </c>
      <c r="C40" s="51"/>
      <c r="D40" s="18"/>
      <c r="E40" s="18"/>
      <c r="F40" s="1"/>
      <c r="G40" s="1"/>
    </row>
    <row r="41" spans="1:7" ht="18.75" collapsed="1" x14ac:dyDescent="0.2">
      <c r="A41" s="50" t="s">
        <v>272</v>
      </c>
      <c r="B41" s="54" t="s">
        <v>20</v>
      </c>
      <c r="C41" s="51" t="s">
        <v>852</v>
      </c>
      <c r="D41" s="18"/>
      <c r="E41" s="18"/>
      <c r="F41" s="1"/>
      <c r="G41" s="1"/>
    </row>
    <row r="42" spans="1:7" ht="27" customHeight="1" x14ac:dyDescent="0.25">
      <c r="A42" s="62" t="s">
        <v>94</v>
      </c>
      <c r="B42" s="38"/>
      <c r="C42" s="39"/>
      <c r="F42" s="1"/>
      <c r="G42" s="1"/>
    </row>
    <row r="43" spans="1:7" ht="15.75" hidden="1" outlineLevel="1" x14ac:dyDescent="0.2">
      <c r="A43" s="50" t="s">
        <v>95</v>
      </c>
      <c r="B43" s="53" t="s">
        <v>5</v>
      </c>
      <c r="C43" s="51" t="s">
        <v>852</v>
      </c>
      <c r="F43" s="1"/>
      <c r="G43" s="1"/>
    </row>
    <row r="44" spans="1:7" ht="15.75" hidden="1" outlineLevel="2" x14ac:dyDescent="0.2">
      <c r="A44" s="49" t="s">
        <v>100</v>
      </c>
      <c r="B44" s="53" t="s">
        <v>5</v>
      </c>
      <c r="C44" s="52"/>
      <c r="F44" s="1"/>
      <c r="G44" s="1"/>
    </row>
    <row r="45" spans="1:7" ht="15.75" hidden="1" outlineLevel="2" x14ac:dyDescent="0.2">
      <c r="A45" s="49" t="s">
        <v>105</v>
      </c>
      <c r="B45" s="53" t="s">
        <v>5</v>
      </c>
      <c r="C45" s="52"/>
      <c r="F45" s="1"/>
      <c r="G45" s="1"/>
    </row>
    <row r="46" spans="1:7" ht="15.75" hidden="1" outlineLevel="2" x14ac:dyDescent="0.2">
      <c r="A46" s="49" t="s">
        <v>110</v>
      </c>
      <c r="B46" s="53" t="s">
        <v>5</v>
      </c>
      <c r="C46" s="52"/>
      <c r="F46" s="1"/>
      <c r="G46" s="1"/>
    </row>
    <row r="47" spans="1:7" ht="15.75" hidden="1" outlineLevel="2" x14ac:dyDescent="0.2">
      <c r="A47" s="49" t="s">
        <v>115</v>
      </c>
      <c r="B47" s="53" t="s">
        <v>5</v>
      </c>
      <c r="C47" s="52"/>
      <c r="F47" s="1"/>
      <c r="G47" s="1"/>
    </row>
    <row r="48" spans="1:7" ht="15.75" hidden="1" outlineLevel="2" x14ac:dyDescent="0.2">
      <c r="A48" s="49" t="s">
        <v>116</v>
      </c>
      <c r="B48" s="53" t="s">
        <v>5</v>
      </c>
      <c r="C48" s="52"/>
      <c r="F48" s="1"/>
      <c r="G48" s="1"/>
    </row>
    <row r="49" spans="1:7" ht="15.75" hidden="1" outlineLevel="2" x14ac:dyDescent="0.2">
      <c r="A49" s="49" t="s">
        <v>117</v>
      </c>
      <c r="B49" s="53" t="s">
        <v>5</v>
      </c>
      <c r="C49" s="52"/>
      <c r="F49" s="1"/>
      <c r="G49" s="1"/>
    </row>
    <row r="50" spans="1:7" ht="15.75" hidden="1" outlineLevel="2" x14ac:dyDescent="0.2">
      <c r="A50" s="49" t="s">
        <v>122</v>
      </c>
      <c r="B50" s="53" t="s">
        <v>5</v>
      </c>
      <c r="C50" s="52"/>
      <c r="F50" s="1"/>
      <c r="G50" s="1"/>
    </row>
    <row r="51" spans="1:7" ht="15.75" hidden="1" outlineLevel="2" x14ac:dyDescent="0.2">
      <c r="A51" s="49" t="s">
        <v>127</v>
      </c>
      <c r="B51" s="53" t="s">
        <v>5</v>
      </c>
      <c r="C51" s="52"/>
      <c r="F51" s="1"/>
      <c r="G51" s="1"/>
    </row>
    <row r="52" spans="1:7" ht="15.75" hidden="1" outlineLevel="1" x14ac:dyDescent="0.2">
      <c r="A52" s="50" t="s">
        <v>273</v>
      </c>
      <c r="B52" s="53" t="s">
        <v>5</v>
      </c>
      <c r="C52" s="51"/>
      <c r="D52" s="18"/>
      <c r="E52" s="18"/>
      <c r="F52" s="1"/>
      <c r="G52" s="1"/>
    </row>
    <row r="53" spans="1:7" ht="15.75" hidden="1" outlineLevel="2" x14ac:dyDescent="0.2">
      <c r="A53" s="49" t="s">
        <v>132</v>
      </c>
      <c r="B53" s="53" t="s">
        <v>5</v>
      </c>
      <c r="C53" s="52"/>
      <c r="D53" s="18"/>
      <c r="E53" s="18"/>
      <c r="F53" s="1"/>
      <c r="G53" s="1"/>
    </row>
    <row r="54" spans="1:7" ht="15.75" hidden="1" outlineLevel="2" x14ac:dyDescent="0.2">
      <c r="A54" s="49" t="s">
        <v>137</v>
      </c>
      <c r="B54" s="53" t="s">
        <v>5</v>
      </c>
      <c r="C54" s="52"/>
      <c r="D54" s="18"/>
      <c r="E54" s="18"/>
      <c r="F54" s="1"/>
      <c r="G54" s="1"/>
    </row>
    <row r="55" spans="1:7" ht="15.75" hidden="1" outlineLevel="2" x14ac:dyDescent="0.2">
      <c r="A55" s="49" t="s">
        <v>142</v>
      </c>
      <c r="B55" s="53" t="s">
        <v>5</v>
      </c>
      <c r="C55" s="52"/>
      <c r="D55" s="18"/>
      <c r="E55" s="18"/>
      <c r="F55" s="1"/>
      <c r="G55" s="1"/>
    </row>
    <row r="56" spans="1:7" ht="15.75" hidden="1" outlineLevel="2" x14ac:dyDescent="0.2">
      <c r="A56" s="49" t="s">
        <v>274</v>
      </c>
      <c r="B56" s="53" t="s">
        <v>5</v>
      </c>
      <c r="C56" s="52"/>
      <c r="D56" s="18"/>
      <c r="E56" s="18"/>
      <c r="F56" s="1"/>
      <c r="G56" s="1"/>
    </row>
    <row r="57" spans="1:7" ht="15.75" hidden="1" outlineLevel="1" x14ac:dyDescent="0.2">
      <c r="A57" s="50" t="s">
        <v>275</v>
      </c>
      <c r="B57" s="53" t="s">
        <v>5</v>
      </c>
      <c r="C57" s="51"/>
      <c r="D57" s="18"/>
      <c r="E57" s="18"/>
      <c r="F57" s="1"/>
      <c r="G57" s="1"/>
    </row>
    <row r="58" spans="1:7" ht="15.75" hidden="1" outlineLevel="2" x14ac:dyDescent="0.2">
      <c r="A58" s="49" t="s">
        <v>276</v>
      </c>
      <c r="B58" s="53" t="s">
        <v>5</v>
      </c>
      <c r="C58" s="52"/>
      <c r="D58" s="18"/>
      <c r="E58" s="18"/>
      <c r="F58" s="1"/>
      <c r="G58" s="1"/>
    </row>
    <row r="59" spans="1:7" ht="15.75" hidden="1" outlineLevel="2" x14ac:dyDescent="0.2">
      <c r="A59" s="49" t="s">
        <v>158</v>
      </c>
      <c r="B59" s="53" t="s">
        <v>5</v>
      </c>
      <c r="C59" s="52"/>
      <c r="D59" s="18"/>
      <c r="E59" s="18"/>
      <c r="F59" s="1"/>
      <c r="G59" s="1"/>
    </row>
    <row r="60" spans="1:7" ht="15.75" hidden="1" outlineLevel="2" x14ac:dyDescent="0.2">
      <c r="A60" s="49" t="s">
        <v>163</v>
      </c>
      <c r="B60" s="53" t="s">
        <v>5</v>
      </c>
      <c r="C60" s="52"/>
      <c r="D60" s="18"/>
      <c r="E60" s="18"/>
      <c r="F60" s="1"/>
      <c r="G60" s="1"/>
    </row>
    <row r="61" spans="1:7" ht="15.75" hidden="1" outlineLevel="2" x14ac:dyDescent="0.2">
      <c r="A61" s="49" t="s">
        <v>277</v>
      </c>
      <c r="B61" s="53" t="s">
        <v>5</v>
      </c>
      <c r="C61" s="52"/>
      <c r="D61" s="18"/>
      <c r="E61" s="18"/>
      <c r="F61" s="1"/>
      <c r="G61" s="1"/>
    </row>
    <row r="62" spans="1:7" ht="15.75" hidden="1" outlineLevel="2" x14ac:dyDescent="0.2">
      <c r="A62" s="49" t="s">
        <v>278</v>
      </c>
      <c r="B62" s="53" t="s">
        <v>5</v>
      </c>
      <c r="C62" s="52"/>
      <c r="D62" s="18"/>
      <c r="E62" s="18"/>
      <c r="F62" s="1"/>
      <c r="G62" s="1"/>
    </row>
    <row r="63" spans="1:7" ht="15.75" hidden="1" outlineLevel="2" x14ac:dyDescent="0.2">
      <c r="A63" s="49" t="s">
        <v>172</v>
      </c>
      <c r="B63" s="53" t="s">
        <v>5</v>
      </c>
      <c r="C63" s="52"/>
      <c r="D63" s="18"/>
      <c r="E63" s="18"/>
      <c r="F63" s="1"/>
      <c r="G63" s="1"/>
    </row>
    <row r="64" spans="1:7" ht="30" hidden="1" outlineLevel="1" x14ac:dyDescent="0.2">
      <c r="A64" s="50" t="s">
        <v>177</v>
      </c>
      <c r="B64" s="53" t="s">
        <v>5</v>
      </c>
      <c r="C64" s="51"/>
      <c r="D64" s="18"/>
      <c r="E64" s="18"/>
      <c r="F64" s="1"/>
      <c r="G64" s="1"/>
    </row>
    <row r="65" spans="1:7" ht="15.75" hidden="1" outlineLevel="2" x14ac:dyDescent="0.2">
      <c r="A65" s="49" t="s">
        <v>178</v>
      </c>
      <c r="B65" s="53" t="s">
        <v>5</v>
      </c>
      <c r="C65" s="52"/>
      <c r="D65" s="18"/>
      <c r="E65" s="18"/>
      <c r="F65" s="1"/>
      <c r="G65" s="1"/>
    </row>
    <row r="66" spans="1:7" ht="15.75" hidden="1" outlineLevel="1" x14ac:dyDescent="0.2">
      <c r="A66" s="50" t="s">
        <v>183</v>
      </c>
      <c r="B66" s="53" t="s">
        <v>5</v>
      </c>
      <c r="C66" s="51"/>
      <c r="D66" s="18"/>
      <c r="E66" s="18"/>
      <c r="F66" s="1"/>
      <c r="G66" s="1"/>
    </row>
    <row r="67" spans="1:7" ht="15.75" collapsed="1" x14ac:dyDescent="0.2">
      <c r="A67" s="50" t="s">
        <v>293</v>
      </c>
      <c r="B67" s="53" t="s">
        <v>5</v>
      </c>
      <c r="C67" s="51" t="s">
        <v>852</v>
      </c>
      <c r="D67" s="18"/>
      <c r="E67" s="18"/>
      <c r="F67" s="1"/>
      <c r="G67" s="1"/>
    </row>
    <row r="68" spans="1:7" ht="27" customHeight="1" x14ac:dyDescent="0.25">
      <c r="A68" s="62" t="s">
        <v>189</v>
      </c>
      <c r="B68" s="38"/>
      <c r="C68" s="39"/>
      <c r="F68" s="1"/>
      <c r="G68" s="1"/>
    </row>
    <row r="69" spans="1:7" ht="30" x14ac:dyDescent="0.2">
      <c r="A69" s="50" t="s">
        <v>280</v>
      </c>
      <c r="B69" s="53" t="s">
        <v>5</v>
      </c>
      <c r="C69" s="51" t="s">
        <v>853</v>
      </c>
      <c r="D69" s="18"/>
      <c r="E69" s="18"/>
      <c r="F69" s="1"/>
      <c r="G69" s="1"/>
    </row>
    <row r="70" spans="1:7" ht="15" hidden="1" outlineLevel="2" x14ac:dyDescent="0.2">
      <c r="A70" s="49" t="s">
        <v>281</v>
      </c>
      <c r="B70" s="17" t="s">
        <v>5</v>
      </c>
      <c r="C70" s="52"/>
      <c r="D70" s="18"/>
      <c r="E70" s="18"/>
      <c r="F70" s="1"/>
      <c r="G70" s="1"/>
    </row>
    <row r="71" spans="1:7" ht="15" hidden="1" outlineLevel="2" x14ac:dyDescent="0.2">
      <c r="A71" s="49" t="s">
        <v>200</v>
      </c>
      <c r="B71" s="17" t="s">
        <v>5</v>
      </c>
      <c r="C71" s="52"/>
      <c r="D71" s="18"/>
      <c r="E71" s="18"/>
      <c r="F71" s="1"/>
      <c r="G71" s="1"/>
    </row>
    <row r="72" spans="1:7" ht="30" collapsed="1" x14ac:dyDescent="0.2">
      <c r="A72" s="50" t="s">
        <v>205</v>
      </c>
      <c r="B72" s="53" t="s">
        <v>5</v>
      </c>
      <c r="C72" s="51" t="s">
        <v>854</v>
      </c>
      <c r="D72" s="18"/>
      <c r="E72" s="18"/>
      <c r="F72" s="1"/>
      <c r="G72" s="1"/>
    </row>
    <row r="73" spans="1:7" ht="15" hidden="1" outlineLevel="2" x14ac:dyDescent="0.2">
      <c r="A73" s="49" t="s">
        <v>206</v>
      </c>
      <c r="B73" s="17" t="s">
        <v>5</v>
      </c>
      <c r="C73" s="52"/>
      <c r="D73" s="18"/>
      <c r="E73" s="18"/>
      <c r="F73" s="1"/>
      <c r="G73" s="1"/>
    </row>
    <row r="74" spans="1:7" ht="30" hidden="1" outlineLevel="2" x14ac:dyDescent="0.2">
      <c r="A74" s="49" t="s">
        <v>211</v>
      </c>
      <c r="B74" s="17" t="s">
        <v>5</v>
      </c>
      <c r="C74" s="52"/>
      <c r="D74" s="18"/>
      <c r="E74" s="18"/>
      <c r="F74" s="1"/>
      <c r="G74" s="1"/>
    </row>
    <row r="75" spans="1:7" ht="15" hidden="1" outlineLevel="2" x14ac:dyDescent="0.2">
      <c r="A75" s="49" t="s">
        <v>282</v>
      </c>
      <c r="B75" s="17" t="s">
        <v>5</v>
      </c>
      <c r="C75" s="52"/>
      <c r="D75" s="18"/>
      <c r="E75" s="18"/>
      <c r="F75" s="1"/>
      <c r="G75" s="1"/>
    </row>
    <row r="76" spans="1:7" ht="27" customHeight="1" collapsed="1" x14ac:dyDescent="0.25">
      <c r="A76" s="62" t="s">
        <v>319</v>
      </c>
      <c r="B76" s="38"/>
      <c r="C76" s="39"/>
      <c r="F76" s="1"/>
      <c r="G76" s="1"/>
    </row>
    <row r="77" spans="1:7" ht="18.75" customHeight="1" x14ac:dyDescent="0.2">
      <c r="A77" s="50" t="s">
        <v>283</v>
      </c>
      <c r="B77" s="53" t="s">
        <v>5</v>
      </c>
      <c r="C77" s="51" t="s">
        <v>852</v>
      </c>
      <c r="D77" s="18"/>
      <c r="E77" s="18"/>
      <c r="F77" s="1"/>
      <c r="G77" s="1"/>
    </row>
    <row r="78" spans="1:7" ht="15" hidden="1" outlineLevel="2" x14ac:dyDescent="0.2">
      <c r="A78" s="49" t="s">
        <v>223</v>
      </c>
      <c r="B78" s="17" t="s">
        <v>5</v>
      </c>
      <c r="C78" s="52"/>
      <c r="D78" s="18"/>
      <c r="E78" s="18"/>
      <c r="F78" s="1"/>
      <c r="G78" s="1"/>
    </row>
    <row r="79" spans="1:7" ht="15" hidden="1" outlineLevel="2" x14ac:dyDescent="0.2">
      <c r="A79" s="49" t="s">
        <v>284</v>
      </c>
      <c r="B79" s="17" t="s">
        <v>5</v>
      </c>
      <c r="C79" s="52"/>
      <c r="D79" s="18"/>
      <c r="E79" s="18"/>
      <c r="F79" s="1"/>
      <c r="G79" s="1"/>
    </row>
    <row r="80" spans="1:7" ht="30" hidden="1" outlineLevel="2" x14ac:dyDescent="0.2">
      <c r="A80" s="49" t="s">
        <v>285</v>
      </c>
      <c r="B80" s="17" t="s">
        <v>5</v>
      </c>
      <c r="C80" s="52"/>
      <c r="D80" s="18"/>
      <c r="E80" s="18"/>
      <c r="F80" s="1"/>
      <c r="G80" s="1"/>
    </row>
    <row r="81" spans="1:10" ht="15" hidden="1" outlineLevel="2" x14ac:dyDescent="0.2">
      <c r="A81" s="49" t="s">
        <v>230</v>
      </c>
      <c r="B81" s="17" t="s">
        <v>5</v>
      </c>
      <c r="C81" s="52"/>
      <c r="D81" s="18"/>
      <c r="E81" s="18"/>
      <c r="F81" s="1"/>
      <c r="G81" s="1"/>
    </row>
    <row r="82" spans="1:10" ht="15" hidden="1" outlineLevel="2" x14ac:dyDescent="0.2">
      <c r="A82" s="49" t="s">
        <v>231</v>
      </c>
      <c r="B82" s="17" t="s">
        <v>5</v>
      </c>
      <c r="C82" s="52"/>
      <c r="D82" s="18"/>
      <c r="E82" s="18"/>
      <c r="F82" s="1"/>
      <c r="G82" s="1"/>
    </row>
    <row r="83" spans="1:10" ht="15" hidden="1" outlineLevel="2" x14ac:dyDescent="0.2">
      <c r="A83" s="49" t="s">
        <v>232</v>
      </c>
      <c r="B83" s="17" t="s">
        <v>5</v>
      </c>
      <c r="D83" s="18"/>
      <c r="E83" s="18"/>
      <c r="F83" s="1"/>
      <c r="G83" s="1"/>
    </row>
    <row r="84" spans="1:10" ht="15" hidden="1" outlineLevel="2" x14ac:dyDescent="0.2">
      <c r="A84" s="49" t="s">
        <v>233</v>
      </c>
      <c r="B84" s="17" t="s">
        <v>5</v>
      </c>
      <c r="D84" s="18"/>
      <c r="E84" s="18"/>
      <c r="F84" s="1"/>
      <c r="G84" s="1"/>
    </row>
    <row r="85" spans="1:10" ht="30" collapsed="1" x14ac:dyDescent="0.2">
      <c r="A85" s="50" t="s">
        <v>235</v>
      </c>
      <c r="B85" s="53" t="s">
        <v>5</v>
      </c>
      <c r="C85" s="96" t="s">
        <v>855</v>
      </c>
      <c r="D85" s="18"/>
      <c r="E85" s="18"/>
      <c r="F85" s="1"/>
      <c r="G85" s="1"/>
    </row>
    <row r="86" spans="1:10" ht="15" hidden="1" outlineLevel="2" x14ac:dyDescent="0.2">
      <c r="A86" s="49" t="s">
        <v>240</v>
      </c>
      <c r="B86" s="17" t="s">
        <v>5</v>
      </c>
      <c r="C86" s="52"/>
      <c r="D86" s="18"/>
      <c r="E86" s="18"/>
      <c r="F86" s="1"/>
      <c r="G86" s="1"/>
      <c r="H86" s="18"/>
      <c r="I86" s="18"/>
      <c r="J86" s="18"/>
    </row>
    <row r="87" spans="1:10" ht="30" hidden="1" outlineLevel="2" x14ac:dyDescent="0.2">
      <c r="A87" s="49" t="s">
        <v>241</v>
      </c>
      <c r="B87" s="17" t="s">
        <v>5</v>
      </c>
      <c r="C87" s="52"/>
      <c r="D87" s="18"/>
      <c r="E87" s="18"/>
      <c r="F87" s="1"/>
      <c r="G87" s="1"/>
      <c r="H87" s="18"/>
      <c r="I87" s="18"/>
      <c r="J87" s="18"/>
    </row>
    <row r="88" spans="1:10" ht="15" hidden="1" outlineLevel="2" x14ac:dyDescent="0.2">
      <c r="A88" s="49" t="s">
        <v>242</v>
      </c>
      <c r="B88" s="17" t="s">
        <v>5</v>
      </c>
      <c r="C88" s="52"/>
      <c r="D88" s="18"/>
      <c r="E88" s="18"/>
      <c r="F88" s="1"/>
      <c r="G88" s="1"/>
      <c r="H88" s="18"/>
      <c r="I88" s="18"/>
      <c r="J88" s="18"/>
    </row>
    <row r="89" spans="1:10" ht="15" hidden="1" outlineLevel="2" x14ac:dyDescent="0.2">
      <c r="A89" s="49" t="s">
        <v>243</v>
      </c>
      <c r="B89" s="17" t="s">
        <v>5</v>
      </c>
      <c r="C89" s="95"/>
      <c r="D89" s="18"/>
      <c r="E89" s="18"/>
      <c r="F89" s="1"/>
      <c r="G89" s="1"/>
      <c r="H89" s="18"/>
      <c r="I89" s="18"/>
      <c r="J89" s="18"/>
    </row>
    <row r="90" spans="1:10" ht="15" hidden="1" outlineLevel="2" x14ac:dyDescent="0.2">
      <c r="A90" s="49" t="s">
        <v>244</v>
      </c>
      <c r="B90" s="17" t="s">
        <v>5</v>
      </c>
      <c r="C90" s="52"/>
      <c r="D90" s="18"/>
      <c r="E90" s="18"/>
      <c r="F90" s="1"/>
      <c r="G90" s="1"/>
      <c r="H90" s="18"/>
      <c r="I90" s="18"/>
      <c r="J90" s="18"/>
    </row>
    <row r="91" spans="1:10" ht="12.75" customHeight="1" collapsed="1" x14ac:dyDescent="0.2">
      <c r="D91" s="18"/>
      <c r="E91" s="18"/>
      <c r="F91" s="1"/>
      <c r="G91" s="1"/>
    </row>
    <row r="92" spans="1:10" ht="12.75" customHeight="1" x14ac:dyDescent="0.2">
      <c r="D92" s="18"/>
      <c r="E92" s="18"/>
      <c r="F92" s="1"/>
      <c r="G92" s="1"/>
    </row>
    <row r="93" spans="1:10" ht="12.75" customHeight="1" x14ac:dyDescent="0.2">
      <c r="D93" s="18"/>
      <c r="E93" s="18"/>
      <c r="F93" s="1"/>
      <c r="G93" s="1"/>
    </row>
  </sheetData>
  <sheetProtection formatColumns="0" formatRows="0" insertHyperlinks="0" selectLockedCells="1"/>
  <dataConsolidate/>
  <conditionalFormatting sqref="B21:B24 B43:B67 B69:B75">
    <cfRule type="containsText" dxfId="109" priority="81" operator="containsText" text="TG0">
      <formula>NOT(ISERROR(SEARCH("TG0",B21)))</formula>
    </cfRule>
    <cfRule type="containsText" dxfId="108" priority="80" operator="containsText" text="TG1">
      <formula>NOT(ISERROR(SEARCH("TG1",B21)))</formula>
    </cfRule>
    <cfRule type="containsText" dxfId="107" priority="79" operator="containsText" text="TG2">
      <formula>NOT(ISERROR(SEARCH("TG2",B21)))</formula>
    </cfRule>
    <cfRule type="containsText" dxfId="106" priority="78" operator="containsText" text="TG3">
      <formula>NOT(ISERROR(SEARCH("TG3",B21)))</formula>
    </cfRule>
  </conditionalFormatting>
  <conditionalFormatting sqref="B22 B24">
    <cfRule type="containsText" dxfId="105" priority="77" operator="containsText" text="Ja">
      <formula>NOT(ISERROR(SEARCH("Ja",B22)))</formula>
    </cfRule>
  </conditionalFormatting>
  <conditionalFormatting sqref="B22">
    <cfRule type="containsText" dxfId="104" priority="76" operator="containsText" text="ja">
      <formula>NOT(ISERROR(SEARCH("ja",B22)))</formula>
    </cfRule>
  </conditionalFormatting>
  <conditionalFormatting sqref="B28">
    <cfRule type="cellIs" dxfId="103" priority="86" operator="lessThan">
      <formula>0.79</formula>
    </cfRule>
    <cfRule type="cellIs" dxfId="102" priority="88" operator="greaterThan">
      <formula>0.79</formula>
    </cfRule>
    <cfRule type="cellIs" dxfId="101" priority="87" operator="greaterThan">
      <formula>0.9</formula>
    </cfRule>
  </conditionalFormatting>
  <conditionalFormatting sqref="B29">
    <cfRule type="containsText" dxfId="100" priority="31" operator="containsText" text="God">
      <formula>NOT(ISERROR(SEARCH("God",B29)))</formula>
    </cfRule>
    <cfRule type="containsText" dxfId="99" priority="28" operator="containsText" text="For lite">
      <formula>NOT(ISERROR(SEARCH("For lite",B29)))</formula>
    </cfRule>
    <cfRule type="containsText" dxfId="98" priority="29" operator="containsText" text="Mangelfull">
      <formula>NOT(ISERROR(SEARCH("Mangelfull",B29)))</formula>
    </cfRule>
    <cfRule type="containsText" dxfId="97" priority="30" operator="containsText" text="Tilstrekkelig">
      <formula>NOT(ISERROR(SEARCH("Tilstrekkelig",B29)))</formula>
    </cfRule>
  </conditionalFormatting>
  <conditionalFormatting sqref="B33:B41 B77:B90">
    <cfRule type="containsText" dxfId="96" priority="84" operator="containsText" text="EG1">
      <formula>NOT(ISERROR(SEARCH("EG1",B33)))</formula>
    </cfRule>
    <cfRule type="containsText" dxfId="95" priority="83" operator="containsText" text="EG2">
      <formula>NOT(ISERROR(SEARCH("EG2",B33)))</formula>
    </cfRule>
    <cfRule type="containsText" dxfId="94" priority="85" operator="containsText" text="EG0">
      <formula>NOT(ISERROR(SEARCH("EG0",B33)))</formula>
    </cfRule>
  </conditionalFormatting>
  <conditionalFormatting sqref="B77:B90 B33:B41">
    <cfRule type="containsText" dxfId="93" priority="82" operator="containsText" text="EG3">
      <formula>NOT(ISERROR(SEARCH("EG3",B33)))</formula>
    </cfRule>
  </conditionalFormatting>
  <conditionalFormatting sqref="B77:B90">
    <cfRule type="containsText" dxfId="92" priority="2" operator="containsText" text="TG2">
      <formula>NOT(ISERROR(SEARCH("TG2",B77)))</formula>
    </cfRule>
    <cfRule type="containsText" dxfId="91" priority="3" operator="containsText" text="TG1">
      <formula>NOT(ISERROR(SEARCH("TG1",B77)))</formula>
    </cfRule>
    <cfRule type="containsText" dxfId="90" priority="4" operator="containsText" text="TG0">
      <formula>NOT(ISERROR(SEARCH("TG0",B77)))</formula>
    </cfRule>
    <cfRule type="containsText" dxfId="89" priority="1" operator="containsText" text="TG3">
      <formula>NOT(ISERROR(SEARCH("TG3",B77)))</formula>
    </cfRule>
  </conditionalFormatting>
  <conditionalFormatting sqref="L2">
    <cfRule type="containsText" dxfId="88" priority="71" operator="containsText" text="TG0">
      <formula>NOT(ISERROR(SEARCH("TG0",L2)))</formula>
    </cfRule>
    <cfRule type="containsText" dxfId="87" priority="67" operator="containsText" text="TG3">
      <formula>NOT(ISERROR(SEARCH("TG3",L2)))</formula>
    </cfRule>
    <cfRule type="containsText" dxfId="86" priority="68" operator="containsText" text="TG2">
      <formula>NOT(ISERROR(SEARCH("TG2",L2)))</formula>
    </cfRule>
    <cfRule type="containsText" dxfId="85" priority="69" operator="containsText" text="TG1">
      <formula>NOT(ISERROR(SEARCH("TG1",L2)))</formula>
    </cfRule>
    <cfRule type="containsText" dxfId="84" priority="70" operator="containsText" text="TG0">
      <formula>NOT(ISERROR(SEARCH("TG0",L2)))</formula>
    </cfRule>
    <cfRule type="containsText" dxfId="83" priority="65" operator="containsText" text="ja">
      <formula>NOT(ISERROR(SEARCH("ja",L2)))</formula>
    </cfRule>
    <cfRule type="containsText" dxfId="82" priority="66" operator="containsText" text="Ja">
      <formula>NOT(ISERROR(SEARCH("Ja",L2)))</formula>
    </cfRule>
  </conditionalFormatting>
  <conditionalFormatting sqref="M2 O2:P2">
    <cfRule type="containsText" dxfId="81" priority="90" operator="containsText" text="EG2">
      <formula>NOT(ISERROR(SEARCH("EG2",M2)))</formula>
    </cfRule>
    <cfRule type="containsText" dxfId="80" priority="91" operator="containsText" text="EG1">
      <formula>NOT(ISERROR(SEARCH("EG1",M2)))</formula>
    </cfRule>
    <cfRule type="containsText" dxfId="79" priority="92" operator="containsText" text="EG0">
      <formula>NOT(ISERROR(SEARCH("EG0",M2)))</formula>
    </cfRule>
    <cfRule type="containsText" dxfId="78" priority="89" operator="containsText" text="EG3">
      <formula>NOT(ISERROR(SEARCH("EG3",M2)))</formula>
    </cfRule>
  </conditionalFormatting>
  <conditionalFormatting sqref="N2">
    <cfRule type="containsText" dxfId="77" priority="61" operator="containsText" text="TG2">
      <formula>NOT(ISERROR(SEARCH("TG2",N2)))</formula>
    </cfRule>
    <cfRule type="containsText" dxfId="76" priority="62" operator="containsText" text="TG1">
      <formula>NOT(ISERROR(SEARCH("TG1",N2)))</formula>
    </cfRule>
    <cfRule type="containsText" dxfId="75" priority="63" operator="containsText" text="TG0">
      <formula>NOT(ISERROR(SEARCH("TG0",N2)))</formula>
    </cfRule>
    <cfRule type="containsText" dxfId="74" priority="64" operator="containsText" text="TG0">
      <formula>NOT(ISERROR(SEARCH("TG0",N2)))</formula>
    </cfRule>
    <cfRule type="containsText" dxfId="73" priority="60" operator="containsText" text="TG3">
      <formula>NOT(ISERROR(SEARCH("TG3",N2)))</formula>
    </cfRule>
    <cfRule type="containsText" dxfId="72" priority="59" operator="containsText" text="Ja">
      <formula>NOT(ISERROR(SEARCH("Ja",N2)))</formula>
    </cfRule>
  </conditionalFormatting>
  <conditionalFormatting sqref="Q2">
    <cfRule type="cellIs" dxfId="71" priority="51" operator="lessThan">
      <formula>0.79</formula>
    </cfRule>
    <cfRule type="cellIs" dxfId="70" priority="53" operator="greaterThan">
      <formula>0.79</formula>
    </cfRule>
    <cfRule type="cellIs" dxfId="69" priority="52" operator="greaterThan">
      <formula>0.9</formula>
    </cfRule>
  </conditionalFormatting>
  <conditionalFormatting sqref="R2">
    <cfRule type="containsText" dxfId="68" priority="50" operator="containsText" text="God">
      <formula>NOT(ISERROR(SEARCH("God",R2)))</formula>
    </cfRule>
    <cfRule type="containsText" dxfId="67" priority="49" operator="containsText" text="Tilstrekkelig">
      <formula>NOT(ISERROR(SEARCH("Tilstrekkelig",R2)))</formula>
    </cfRule>
    <cfRule type="containsText" dxfId="66" priority="48" operator="containsText" text="Mangelfull">
      <formula>NOT(ISERROR(SEARCH("Mangelfull",R2)))</formula>
    </cfRule>
    <cfRule type="containsText" dxfId="65" priority="47" operator="containsText" text="For lite">
      <formula>NOT(ISERROR(SEARCH("For lite",R2)))</formula>
    </cfRule>
  </conditionalFormatting>
  <conditionalFormatting sqref="U2:AC2">
    <cfRule type="containsText" dxfId="64" priority="42" operator="containsText" text="EG3">
      <formula>NOT(ISERROR(SEARCH("EG3",U2)))</formula>
    </cfRule>
    <cfRule type="containsText" dxfId="63" priority="45" operator="containsText" text="EG0">
      <formula>NOT(ISERROR(SEARCH("EG0",U2)))</formula>
    </cfRule>
    <cfRule type="containsText" dxfId="62" priority="44" operator="containsText" text="EG1">
      <formula>NOT(ISERROR(SEARCH("EG1",U2)))</formula>
    </cfRule>
    <cfRule type="containsText" dxfId="61" priority="43" operator="containsText" text="EG2">
      <formula>NOT(ISERROR(SEARCH("EG2",U2)))</formula>
    </cfRule>
  </conditionalFormatting>
  <conditionalFormatting sqref="AD2:CB2">
    <cfRule type="containsText" dxfId="60" priority="6" operator="containsText" text="TG2">
      <formula>NOT(ISERROR(SEARCH("TG2",AD2)))</formula>
    </cfRule>
    <cfRule type="containsText" dxfId="59" priority="7" operator="containsText" text="TG1">
      <formula>NOT(ISERROR(SEARCH("TG1",AD2)))</formula>
    </cfRule>
    <cfRule type="containsText" dxfId="58" priority="8" operator="containsText" text="TG0">
      <formula>NOT(ISERROR(SEARCH("TG0",AD2)))</formula>
    </cfRule>
    <cfRule type="containsText" dxfId="57" priority="5" operator="containsText" text="TG3">
      <formula>NOT(ISERROR(SEARCH("TG3",AD2)))</formula>
    </cfRule>
  </conditionalFormatting>
  <conditionalFormatting sqref="BX2:CB2">
    <cfRule type="containsText" dxfId="56" priority="13" operator="containsText" text="ja">
      <formula>NOT(ISERROR(SEARCH("ja",BX2)))</formula>
    </cfRule>
    <cfRule type="containsText" dxfId="55" priority="14" operator="containsText" text="Ja">
      <formula>NOT(ISERROR(SEARCH("Ja",BX2)))</formula>
    </cfRule>
  </conditionalFormatting>
  <hyperlinks>
    <hyperlink ref="C14" r:id="rId1" xr:uid="{8E02F3C9-5777-4FDF-8B97-5BE48E25E118}"/>
  </hyperlinks>
  <pageMargins left="0.7" right="0.7" top="0.75" bottom="0.75" header="0.3" footer="0.3"/>
  <pageSetup paperSize="9" scale="75" orientation="portrait" r:id="rId2"/>
  <extLst>
    <ext xmlns:x14="http://schemas.microsoft.com/office/spreadsheetml/2009/9/main" uri="{78C0D931-6437-407d-A8EE-F0AAD7539E65}">
      <x14:conditionalFormattings>
        <x14:conditionalFormatting xmlns:xm="http://schemas.microsoft.com/office/excel/2006/main">
          <x14:cfRule type="containsText" priority="27" operator="containsText" id="{AE89D35B-13F0-4E53-A12F-8C02978EBBD7}">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46" operator="containsText" id="{E933F42A-02A3-4EC3-AE24-1673983868FE}">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7177D322-8CC0-45D8-BE17-AF981A587F81}">
          <x14:formula1>
            <xm:f>Evalueringsmatrise_grunnlag!$A$9:$A$13</xm:f>
          </x14:formula1>
          <xm:sqref>B33:B41</xm:sqref>
        </x14:dataValidation>
        <x14:dataValidation type="list" allowBlank="1" showInputMessage="1" showErrorMessage="1" xr:uid="{A1EB565B-9EBA-4FE7-83A9-400CCC4301DF}">
          <x14:formula1>
            <xm:f>Evalueringsmatrise_grunnlag!$A$27:$A$28</xm:f>
          </x14:formula1>
          <xm:sqref>B24 B68 B76</xm:sqref>
        </x14:dataValidation>
        <x14:dataValidation type="list" allowBlank="1" showInputMessage="1" showErrorMessage="1" xr:uid="{2A6A81DB-2079-473C-BB56-C097D49EF688}">
          <x14:formula1>
            <xm:f>Evalueringsmatrise_grunnlag!$A$2:$A$6</xm:f>
          </x14:formula1>
          <xm:sqref>B43:B67 B69:B75 B77:B90</xm:sqref>
        </x14:dataValidation>
        <x14:dataValidation type="list" allowBlank="1" showInputMessage="1" showErrorMessage="1" xr:uid="{63F8CFFA-4D97-4635-A4F4-FDFD9C29B920}">
          <x14:formula1>
            <xm:f>Evalueringsmatrise_grunnlag!$A$21:$A$24</xm:f>
          </x14:formula1>
          <xm:sqref>B29</xm:sqref>
        </x14:dataValidation>
        <x14:dataValidation type="list" allowBlank="1" showInputMessage="1" showErrorMessage="1" xr:uid="{6F3738BE-71E2-43FB-BC12-AEC004B8280C}">
          <x14:formula1>
            <xm:f>Evalueringsmatrise_grunnlag!$E$13:$E$17</xm:f>
          </x14:formula1>
          <xm:sqref>B22</xm:sqref>
        </x14:dataValidation>
        <x14:dataValidation type="list" allowBlank="1" showInputMessage="1" showErrorMessage="1" xr:uid="{45FA9B7D-86EA-4E8E-B0CF-571EB2F580DB}">
          <x14:formula1>
            <xm:f>Evalueringsmatrise_grunnlag!$E$2:$E$4</xm:f>
          </x14:formula1>
          <xm:sqref>B31</xm:sqref>
        </x14:dataValidation>
        <x14:dataValidation type="list" allowBlank="1" showInputMessage="1" showErrorMessage="1" xr:uid="{DEACC1F7-B90C-403D-9D59-7A0352C3BF8A}">
          <x14:formula1>
            <xm:f>Evalueringsmatrise_grunnlag!$E$7:$E$10</xm:f>
          </x14:formula1>
          <xm:sqref>B23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9C1C-CB98-4303-84B3-E8A5C0BB1C39}">
  <sheetPr>
    <tabColor theme="5" tint="0.79998168889431442"/>
    <pageSetUpPr fitToPage="1"/>
  </sheetPr>
  <dimension ref="A1:CC1048565"/>
  <sheetViews>
    <sheetView showGridLines="0" topLeftCell="A11" zoomScaleNormal="100" workbookViewId="0">
      <selection activeCell="F91" sqref="F91"/>
    </sheetView>
  </sheetViews>
  <sheetFormatPr baseColWidth="10" defaultColWidth="11.42578125" defaultRowHeight="12.75" customHeight="1" outlineLevelRow="2" x14ac:dyDescent="0.2"/>
  <cols>
    <col min="1" max="1" width="44.5703125" style="1" customWidth="1"/>
    <col min="2" max="2" width="11.28515625" style="6" customWidth="1"/>
    <col min="3" max="3" width="60.42578125" style="1" customWidth="1"/>
    <col min="4" max="4" width="14.7109375" style="1" customWidth="1"/>
    <col min="5" max="5" width="13.28515625" style="1" customWidth="1"/>
    <col min="6" max="6" width="71.5703125" style="60" customWidth="1"/>
    <col min="7" max="7" width="77.5703125" style="60" customWidth="1"/>
    <col min="8" max="29" width="8" style="1" customWidth="1"/>
    <col min="30" max="54" width="7.42578125" style="1" customWidth="1"/>
    <col min="55" max="61" width="9.140625" style="1"/>
    <col min="62" max="63" width="8" style="1" customWidth="1"/>
    <col min="64" max="16384" width="11.42578125" style="1"/>
  </cols>
  <sheetData>
    <row r="1" spans="1:81" ht="165" hidden="1" outlineLevel="2" x14ac:dyDescent="0.2">
      <c r="A1" s="23" t="s">
        <v>246</v>
      </c>
      <c r="B1" s="23" t="s">
        <v>247</v>
      </c>
      <c r="C1" s="23" t="s">
        <v>289</v>
      </c>
      <c r="D1" s="23" t="s">
        <v>249</v>
      </c>
      <c r="E1" s="23" t="s">
        <v>250</v>
      </c>
      <c r="F1" s="23" t="s">
        <v>251</v>
      </c>
      <c r="G1" s="23" t="s">
        <v>252</v>
      </c>
      <c r="H1" s="23" t="s">
        <v>253</v>
      </c>
      <c r="I1" s="23" t="s">
        <v>254</v>
      </c>
      <c r="J1" s="23" t="s">
        <v>255</v>
      </c>
      <c r="K1" s="23" t="s">
        <v>256</v>
      </c>
      <c r="L1" s="23" t="s">
        <v>257</v>
      </c>
      <c r="M1" s="23" t="s">
        <v>258</v>
      </c>
      <c r="N1" s="23" t="s">
        <v>259</v>
      </c>
      <c r="O1" s="37" t="s">
        <v>260</v>
      </c>
      <c r="P1" s="37" t="s">
        <v>261</v>
      </c>
      <c r="Q1" s="37" t="s">
        <v>290</v>
      </c>
      <c r="R1" s="37" t="s">
        <v>263</v>
      </c>
      <c r="S1" s="37" t="s">
        <v>264</v>
      </c>
      <c r="T1" s="37" t="s">
        <v>291</v>
      </c>
      <c r="U1" s="40" t="s">
        <v>292</v>
      </c>
      <c r="V1" s="40" t="s">
        <v>267</v>
      </c>
      <c r="W1" s="40" t="s">
        <v>268</v>
      </c>
      <c r="X1" s="40" t="s">
        <v>269</v>
      </c>
      <c r="Y1" s="40" t="s">
        <v>71</v>
      </c>
      <c r="Z1" s="40" t="s">
        <v>74</v>
      </c>
      <c r="AA1" s="40" t="s">
        <v>79</v>
      </c>
      <c r="AB1" s="40" t="s">
        <v>271</v>
      </c>
      <c r="AC1" s="40" t="s">
        <v>272</v>
      </c>
      <c r="AD1" s="35" t="s">
        <v>95</v>
      </c>
      <c r="AE1" s="35" t="s">
        <v>100</v>
      </c>
      <c r="AF1" s="35" t="s">
        <v>105</v>
      </c>
      <c r="AG1" s="35" t="s">
        <v>110</v>
      </c>
      <c r="AH1" s="35" t="s">
        <v>115</v>
      </c>
      <c r="AI1" s="35" t="s">
        <v>116</v>
      </c>
      <c r="AJ1" s="35" t="s">
        <v>117</v>
      </c>
      <c r="AK1" s="35" t="s">
        <v>122</v>
      </c>
      <c r="AL1" s="35" t="s">
        <v>127</v>
      </c>
      <c r="AM1" s="35" t="s">
        <v>273</v>
      </c>
      <c r="AN1" s="35" t="s">
        <v>132</v>
      </c>
      <c r="AO1" s="35" t="s">
        <v>137</v>
      </c>
      <c r="AP1" s="35" t="s">
        <v>142</v>
      </c>
      <c r="AQ1" s="35" t="s">
        <v>274</v>
      </c>
      <c r="AR1" s="35" t="s">
        <v>275</v>
      </c>
      <c r="AS1" s="35" t="s">
        <v>276</v>
      </c>
      <c r="AT1" s="35" t="s">
        <v>158</v>
      </c>
      <c r="AU1" s="35" t="s">
        <v>163</v>
      </c>
      <c r="AV1" s="35" t="s">
        <v>277</v>
      </c>
      <c r="AW1" s="35" t="s">
        <v>278</v>
      </c>
      <c r="AX1" s="35" t="s">
        <v>172</v>
      </c>
      <c r="AY1" s="35" t="s">
        <v>177</v>
      </c>
      <c r="AZ1" s="35" t="s">
        <v>178</v>
      </c>
      <c r="BA1" s="35" t="s">
        <v>183</v>
      </c>
      <c r="BB1" s="35" t="s">
        <v>293</v>
      </c>
      <c r="BC1" s="36" t="s">
        <v>280</v>
      </c>
      <c r="BD1" s="36" t="s">
        <v>281</v>
      </c>
      <c r="BE1" s="36" t="s">
        <v>200</v>
      </c>
      <c r="BF1" s="36" t="s">
        <v>205</v>
      </c>
      <c r="BG1" s="36" t="s">
        <v>206</v>
      </c>
      <c r="BH1" s="36" t="s">
        <v>211</v>
      </c>
      <c r="BI1" s="36" t="s">
        <v>282</v>
      </c>
      <c r="BJ1" s="64" t="s">
        <v>283</v>
      </c>
      <c r="BK1" s="64" t="s">
        <v>223</v>
      </c>
      <c r="BL1" s="64" t="s">
        <v>284</v>
      </c>
      <c r="BM1" s="64" t="s">
        <v>285</v>
      </c>
      <c r="BN1" s="64" t="s">
        <v>230</v>
      </c>
      <c r="BO1" s="64" t="s">
        <v>231</v>
      </c>
      <c r="BP1" s="64" t="s">
        <v>232</v>
      </c>
      <c r="BQ1" s="64" t="s">
        <v>233</v>
      </c>
      <c r="BR1" s="64" t="s">
        <v>294</v>
      </c>
      <c r="BS1" s="64" t="s">
        <v>240</v>
      </c>
      <c r="BT1" s="64" t="s">
        <v>241</v>
      </c>
      <c r="BU1" s="64" t="s">
        <v>242</v>
      </c>
      <c r="BV1" s="64" t="s">
        <v>243</v>
      </c>
      <c r="BW1" s="64" t="s">
        <v>244</v>
      </c>
      <c r="BX1" s="23" t="s">
        <v>295</v>
      </c>
      <c r="BY1" s="23" t="s">
        <v>296</v>
      </c>
      <c r="BZ1" s="23" t="s">
        <v>297</v>
      </c>
      <c r="CA1" s="23" t="s">
        <v>298</v>
      </c>
      <c r="CB1" s="23" t="s">
        <v>299</v>
      </c>
      <c r="CC1" s="98" t="s">
        <v>300</v>
      </c>
    </row>
    <row r="2" spans="1:81" s="27" customFormat="1" ht="15" hidden="1" outlineLevel="2" x14ac:dyDescent="0.25">
      <c r="A2" s="31" t="str">
        <f>$A$11</f>
        <v>Øvre Slettheia skole</v>
      </c>
      <c r="B2" s="65" t="str">
        <f>$B$12</f>
        <v>1.-4. trinn</v>
      </c>
      <c r="C2" s="22">
        <f>$B$13</f>
        <v>67</v>
      </c>
      <c r="D2" s="22">
        <f>$B$14</f>
        <v>0</v>
      </c>
      <c r="E2" s="22">
        <f>$B$15</f>
        <v>1807</v>
      </c>
      <c r="F2" s="66">
        <f>$B$16</f>
        <v>5642</v>
      </c>
      <c r="G2" s="66">
        <f>$B$17</f>
        <v>6650</v>
      </c>
      <c r="H2" s="66">
        <f>$B$18</f>
        <v>3650</v>
      </c>
      <c r="I2" s="66">
        <f>$B$19</f>
        <v>3000</v>
      </c>
      <c r="J2" s="66">
        <f>$B$20</f>
        <v>2010</v>
      </c>
      <c r="K2" s="22" t="str">
        <f>$B$21</f>
        <v>-</v>
      </c>
      <c r="L2" s="32" t="str">
        <f>$B$22</f>
        <v>Nei</v>
      </c>
      <c r="M2" s="32" t="str">
        <f>$B$23</f>
        <v>A</v>
      </c>
      <c r="N2" s="32" t="str">
        <f>$B$24</f>
        <v xml:space="preserve">Ja </v>
      </c>
      <c r="O2" s="33">
        <f>$B$26</f>
        <v>133.20000000000002</v>
      </c>
      <c r="P2" s="32">
        <f>$B$27</f>
        <v>148</v>
      </c>
      <c r="Q2" s="21">
        <f>$B$28</f>
        <v>0.45270270270270269</v>
      </c>
      <c r="R2" s="61" t="str">
        <f>$B$29</f>
        <v>God</v>
      </c>
      <c r="S2" s="22">
        <f>$B$30</f>
        <v>99.253731343283576</v>
      </c>
      <c r="T2" s="32" t="str">
        <f>$B$31</f>
        <v>→</v>
      </c>
      <c r="U2" s="17" t="str">
        <f>$B$33</f>
        <v>EG0</v>
      </c>
      <c r="V2" s="17" t="str">
        <f>$B$34</f>
        <v>EG0</v>
      </c>
      <c r="W2" s="17" t="str">
        <f>$B$35</f>
        <v>EG0</v>
      </c>
      <c r="X2" s="17" t="str">
        <f>$B$36</f>
        <v>EG0</v>
      </c>
      <c r="Y2" s="17" t="str">
        <f>$B$37</f>
        <v>EG0</v>
      </c>
      <c r="Z2" s="17" t="str">
        <f>$B$38</f>
        <v>EG0</v>
      </c>
      <c r="AA2" s="17" t="str">
        <f>$B$39</f>
        <v>EG0</v>
      </c>
      <c r="AB2" s="17" t="str">
        <f>$B$40</f>
        <v>EG1</v>
      </c>
      <c r="AC2" s="17" t="str">
        <f>$B$41</f>
        <v>EG0</v>
      </c>
      <c r="AD2" s="17" t="str">
        <f>$B$43</f>
        <v>TG1</v>
      </c>
      <c r="AE2" s="17" t="str">
        <f>$B$44</f>
        <v>TG1</v>
      </c>
      <c r="AF2" s="17" t="str">
        <f>$B$45</f>
        <v>TG1</v>
      </c>
      <c r="AG2" s="17" t="str">
        <f>$B$46</f>
        <v>TG2</v>
      </c>
      <c r="AH2" s="17" t="str">
        <f>$B$47</f>
        <v>TG2</v>
      </c>
      <c r="AI2" s="17" t="str">
        <f>$B$48</f>
        <v>TG1</v>
      </c>
      <c r="AJ2" s="17" t="str">
        <f>$B$49</f>
        <v>TG1</v>
      </c>
      <c r="AK2" s="17" t="str">
        <f>$B$50</f>
        <v>TG1</v>
      </c>
      <c r="AL2" s="17" t="str">
        <f>$B$51</f>
        <v>TG1</v>
      </c>
      <c r="AM2" s="17" t="str">
        <f>$B$52</f>
        <v>TG1</v>
      </c>
      <c r="AN2" s="17" t="str">
        <f>$B$53</f>
        <v>TG1</v>
      </c>
      <c r="AO2" s="17" t="str">
        <f>$B$54</f>
        <v>TG1</v>
      </c>
      <c r="AP2" s="17" t="str">
        <f>$B$55</f>
        <v>TG1</v>
      </c>
      <c r="AQ2" s="17" t="str">
        <f>$B$56</f>
        <v>TG1</v>
      </c>
      <c r="AR2" s="17" t="str">
        <f>$B$57</f>
        <v>TG1</v>
      </c>
      <c r="AS2" s="17" t="str">
        <f>$B$58</f>
        <v>TG1</v>
      </c>
      <c r="AT2" s="17" t="str">
        <f>$B$59</f>
        <v>TG1</v>
      </c>
      <c r="AU2" s="17" t="str">
        <f>$B$60</f>
        <v>TG1</v>
      </c>
      <c r="AV2" s="17" t="str">
        <f>$B$61</f>
        <v>TG1</v>
      </c>
      <c r="AW2" s="17" t="str">
        <f>$B$62</f>
        <v>TG1</v>
      </c>
      <c r="AX2" s="17" t="str">
        <f>$B$63</f>
        <v>-</v>
      </c>
      <c r="AY2" s="17" t="str">
        <f>$B$64</f>
        <v>TG1</v>
      </c>
      <c r="AZ2" s="17" t="str">
        <f>$B$65</f>
        <v>TG1</v>
      </c>
      <c r="BA2" s="17" t="str">
        <f>$B$66</f>
        <v>-</v>
      </c>
      <c r="BB2" s="17" t="str">
        <f>$B$67</f>
        <v>TG1</v>
      </c>
      <c r="BC2" s="17" t="str">
        <f>$B$69</f>
        <v>TG2</v>
      </c>
      <c r="BD2" s="17" t="str">
        <f>$B$70</f>
        <v>TG2</v>
      </c>
      <c r="BE2" s="17" t="str">
        <f>$B$71</f>
        <v>TG2</v>
      </c>
      <c r="BF2" s="17" t="str">
        <f>$B$72</f>
        <v>TG2</v>
      </c>
      <c r="BG2" s="17" t="str">
        <f>$B$73</f>
        <v>TG3</v>
      </c>
      <c r="BH2" s="17" t="str">
        <f>$B$74</f>
        <v>TG2</v>
      </c>
      <c r="BI2" s="17" t="str">
        <f>$B$75</f>
        <v>TG1</v>
      </c>
      <c r="BJ2" s="17" t="str">
        <f>$B$77</f>
        <v>TG1</v>
      </c>
      <c r="BK2" s="17" t="str">
        <f>$B$78</f>
        <v>-</v>
      </c>
      <c r="BL2" s="17" t="str">
        <f>$B$79</f>
        <v>TG2</v>
      </c>
      <c r="BM2" s="17" t="str">
        <f>$B$80</f>
        <v>TG1</v>
      </c>
      <c r="BN2" s="17" t="str">
        <f>$B$81</f>
        <v>TG0</v>
      </c>
      <c r="BO2" s="17" t="str">
        <f>$B$82</f>
        <v>TG2</v>
      </c>
      <c r="BP2" s="17" t="str">
        <f>$B$83</f>
        <v>-</v>
      </c>
      <c r="BQ2" s="17" t="str">
        <f>$B$84</f>
        <v>TG2</v>
      </c>
      <c r="BR2" s="17" t="str">
        <f>$B$85</f>
        <v>TG2</v>
      </c>
      <c r="BS2" s="17" t="str">
        <f>$B$86</f>
        <v>TG2</v>
      </c>
      <c r="BT2" s="17" t="str">
        <f>$B$87</f>
        <v>TG3</v>
      </c>
      <c r="BU2" s="17" t="str">
        <f>$B$88</f>
        <v>TG3</v>
      </c>
      <c r="BV2" s="17" t="str">
        <f>$B$89</f>
        <v>-</v>
      </c>
      <c r="BW2" s="17" t="str">
        <f>$B$90</f>
        <v>TG2</v>
      </c>
      <c r="BX2" s="17" t="e">
        <f>#REF!</f>
        <v>#REF!</v>
      </c>
      <c r="BY2" s="17" t="e">
        <f>#REF!</f>
        <v>#REF!</v>
      </c>
      <c r="BZ2" s="17" t="e">
        <f>#REF!</f>
        <v>#REF!</v>
      </c>
      <c r="CA2" s="17" t="e">
        <f>#REF!</f>
        <v>#REF!</v>
      </c>
      <c r="CB2" s="17" t="e">
        <f>#REF!</f>
        <v>#REF!</v>
      </c>
      <c r="CC2" s="97" t="e">
        <f>#REF!</f>
        <v>#REF!</v>
      </c>
    </row>
    <row r="3" spans="1:81" hidden="1" outlineLevel="2" x14ac:dyDescent="0.2">
      <c r="B3" s="1"/>
    </row>
    <row r="4" spans="1:81" hidden="1" outlineLevel="2" x14ac:dyDescent="0.2">
      <c r="B4" s="5"/>
    </row>
    <row r="5" spans="1:81" hidden="1" outlineLevel="2" x14ac:dyDescent="0.2"/>
    <row r="6" spans="1:81" hidden="1" outlineLevel="2" x14ac:dyDescent="0.2"/>
    <row r="7" spans="1:81" hidden="1" outlineLevel="2" x14ac:dyDescent="0.2"/>
    <row r="8" spans="1:81" ht="23.25" hidden="1" outlineLevel="2" collapsed="1" x14ac:dyDescent="0.35">
      <c r="A8" s="11" t="s">
        <v>301</v>
      </c>
    </row>
    <row r="9" spans="1:81" hidden="1" outlineLevel="2" x14ac:dyDescent="0.2"/>
    <row r="10" spans="1:81" hidden="1" outlineLevel="2" x14ac:dyDescent="0.2"/>
    <row r="11" spans="1:81" s="10" customFormat="1" ht="23.25" collapsed="1" x14ac:dyDescent="0.35">
      <c r="A11" s="107" t="s">
        <v>856</v>
      </c>
      <c r="B11" s="9" t="s">
        <v>303</v>
      </c>
      <c r="C11" s="9" t="s">
        <v>304</v>
      </c>
      <c r="AU11" s="1"/>
      <c r="AV11" s="1"/>
    </row>
    <row r="12" spans="1:81" ht="15.75" x14ac:dyDescent="0.25">
      <c r="A12" s="51" t="s">
        <v>247</v>
      </c>
      <c r="B12" s="34" t="s">
        <v>857</v>
      </c>
      <c r="C12" s="51"/>
      <c r="D12" s="10"/>
      <c r="E12" s="10"/>
      <c r="F12" s="10"/>
      <c r="G12" s="10"/>
      <c r="H12" s="10"/>
      <c r="I12" s="10"/>
      <c r="J12" s="10"/>
      <c r="K12" s="10"/>
      <c r="L12" s="10"/>
      <c r="M12" s="10"/>
      <c r="N12" s="10"/>
      <c r="O12" s="10"/>
      <c r="P12" s="10"/>
      <c r="Q12" s="10"/>
      <c r="R12" s="10"/>
      <c r="S12" s="10"/>
      <c r="T12" s="10"/>
      <c r="U12" s="10"/>
      <c r="V12" s="10"/>
      <c r="W12" s="10"/>
      <c r="X12" s="10"/>
      <c r="Y12" s="10"/>
      <c r="BB12" s="10"/>
      <c r="BC12" s="10"/>
    </row>
    <row r="13" spans="1:81" ht="15.75" x14ac:dyDescent="0.25">
      <c r="A13" s="51" t="s">
        <v>248</v>
      </c>
      <c r="B13" s="17">
        <v>67</v>
      </c>
      <c r="C13" s="5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81" ht="15.75" x14ac:dyDescent="0.25">
      <c r="A14" s="51" t="s">
        <v>249</v>
      </c>
      <c r="B14" s="17"/>
      <c r="C14" s="71" t="s">
        <v>410</v>
      </c>
      <c r="D14" s="10"/>
      <c r="E14" s="10"/>
      <c r="F14" s="10"/>
      <c r="G14" s="10"/>
      <c r="H14" s="10"/>
      <c r="I14" s="10"/>
      <c r="J14" s="10"/>
      <c r="K14" s="10"/>
      <c r="L14" s="10"/>
      <c r="M14" s="10"/>
      <c r="P14" s="10"/>
    </row>
    <row r="15" spans="1:81" ht="15" x14ac:dyDescent="0.2">
      <c r="A15" s="51" t="s">
        <v>250</v>
      </c>
      <c r="B15" s="17">
        <v>1807</v>
      </c>
      <c r="C15" s="51"/>
      <c r="F15" s="1"/>
      <c r="G15" s="1"/>
    </row>
    <row r="16" spans="1:81" ht="15" x14ac:dyDescent="0.2">
      <c r="A16" s="51" t="s">
        <v>251</v>
      </c>
      <c r="B16" s="17">
        <v>5642</v>
      </c>
      <c r="C16" s="51"/>
      <c r="F16" s="1"/>
      <c r="G16" s="1"/>
    </row>
    <row r="17" spans="1:16" ht="15" x14ac:dyDescent="0.2">
      <c r="A17" s="51" t="s">
        <v>252</v>
      </c>
      <c r="B17" s="63">
        <f>$B$18+$B$19</f>
        <v>6650</v>
      </c>
      <c r="C17" s="51"/>
      <c r="F17" s="1"/>
      <c r="G17" s="1"/>
    </row>
    <row r="18" spans="1:16" ht="15" hidden="1" outlineLevel="2" x14ac:dyDescent="0.2">
      <c r="A18" s="49" t="s">
        <v>253</v>
      </c>
      <c r="B18" s="17">
        <v>3650</v>
      </c>
      <c r="C18" s="52"/>
      <c r="F18" s="1"/>
      <c r="G18" s="1"/>
    </row>
    <row r="19" spans="1:16" ht="15" hidden="1" outlineLevel="2" x14ac:dyDescent="0.2">
      <c r="A19" s="49" t="s">
        <v>254</v>
      </c>
      <c r="B19" s="17">
        <v>3000</v>
      </c>
      <c r="C19" s="52" t="s">
        <v>393</v>
      </c>
      <c r="F19" s="1"/>
      <c r="G19" s="1"/>
    </row>
    <row r="20" spans="1:16" ht="15" collapsed="1" x14ac:dyDescent="0.2">
      <c r="A20" s="51" t="s">
        <v>255</v>
      </c>
      <c r="B20" s="17">
        <v>2010</v>
      </c>
      <c r="C20" s="51" t="s">
        <v>858</v>
      </c>
      <c r="F20" s="1"/>
      <c r="G20" s="1"/>
    </row>
    <row r="21" spans="1:16" ht="15" x14ac:dyDescent="0.2">
      <c r="A21" s="51" t="s">
        <v>256</v>
      </c>
      <c r="B21" s="17" t="s">
        <v>2</v>
      </c>
      <c r="C21" s="51"/>
      <c r="F21" s="1"/>
      <c r="G21" s="1"/>
    </row>
    <row r="22" spans="1:16" ht="15" x14ac:dyDescent="0.2">
      <c r="A22" s="51" t="s">
        <v>257</v>
      </c>
      <c r="B22" s="17" t="s">
        <v>30</v>
      </c>
      <c r="C22" s="51"/>
      <c r="F22" s="1"/>
      <c r="G22" s="1"/>
    </row>
    <row r="23" spans="1:16" ht="32.1" customHeight="1" x14ac:dyDescent="0.2">
      <c r="A23" s="51" t="s">
        <v>258</v>
      </c>
      <c r="B23" s="17" t="s">
        <v>16</v>
      </c>
      <c r="C23" s="51" t="str">
        <f>IF('Øvre Slettheia'!B23=Evalueringsmatrise_grunnlag!E7,"Vedlikehold og utskifting ved A-bygg er allerede finansiert ifm. vedlikeholdsstrategien og midler er allokert hos Eiendom."," ")</f>
        <v>Vedlikehold og utskifting ved A-bygg er allerede finansiert ifm. vedlikeholdsstrategien og midler er allokert hos Eiendom.</v>
      </c>
      <c r="F23" s="1"/>
      <c r="G23" s="1"/>
    </row>
    <row r="24" spans="1:16" ht="15" x14ac:dyDescent="0.2">
      <c r="A24" s="51" t="s">
        <v>259</v>
      </c>
      <c r="B24" s="17" t="s">
        <v>46</v>
      </c>
      <c r="C24" s="51" t="s">
        <v>859</v>
      </c>
      <c r="F24" s="1"/>
      <c r="G24" s="1"/>
    </row>
    <row r="25" spans="1:16" ht="27" customHeight="1" x14ac:dyDescent="0.25">
      <c r="A25" s="62" t="s">
        <v>309</v>
      </c>
      <c r="B25" s="38"/>
      <c r="C25" s="39"/>
      <c r="F25" s="1"/>
      <c r="G25" s="1"/>
    </row>
    <row r="26" spans="1:16" ht="30" hidden="1" outlineLevel="2" x14ac:dyDescent="0.25">
      <c r="A26" s="49" t="s">
        <v>310</v>
      </c>
      <c r="B26" s="22">
        <f>B27*0.9</f>
        <v>133.20000000000002</v>
      </c>
      <c r="C26" s="52"/>
      <c r="D26" s="10"/>
      <c r="E26" s="10"/>
      <c r="F26" s="10"/>
      <c r="G26" s="10"/>
      <c r="H26" s="10"/>
      <c r="I26" s="10"/>
      <c r="J26" s="10"/>
      <c r="K26" s="10"/>
      <c r="L26" s="10"/>
      <c r="M26" s="10"/>
      <c r="P26" s="10"/>
    </row>
    <row r="27" spans="1:16" ht="30" hidden="1" outlineLevel="2" x14ac:dyDescent="0.25">
      <c r="A27" s="49" t="s">
        <v>311</v>
      </c>
      <c r="B27" s="19">
        <v>148</v>
      </c>
      <c r="C27" s="52"/>
      <c r="D27" s="10"/>
      <c r="E27" s="10"/>
      <c r="F27" s="10"/>
      <c r="G27" s="10"/>
      <c r="H27" s="10"/>
      <c r="I27" s="10"/>
      <c r="J27" s="10"/>
      <c r="K27" s="10"/>
      <c r="L27" s="10"/>
      <c r="M27" s="10"/>
      <c r="P27" s="10"/>
    </row>
    <row r="28" spans="1:16" ht="15" collapsed="1" x14ac:dyDescent="0.25">
      <c r="A28" s="50" t="s">
        <v>290</v>
      </c>
      <c r="B28" s="21">
        <f>B13/B27</f>
        <v>0.45270270270270269</v>
      </c>
      <c r="C28" s="51"/>
      <c r="F28" s="1"/>
      <c r="G28" s="1"/>
    </row>
    <row r="29" spans="1:16" ht="15" x14ac:dyDescent="0.2">
      <c r="A29" s="50" t="s">
        <v>263</v>
      </c>
      <c r="B29" s="67" t="s">
        <v>39</v>
      </c>
      <c r="C29" s="51"/>
      <c r="F29" s="1"/>
      <c r="G29" s="1"/>
    </row>
    <row r="30" spans="1:16" ht="30" hidden="1" outlineLevel="2" x14ac:dyDescent="0.25">
      <c r="A30" s="49" t="s">
        <v>264</v>
      </c>
      <c r="B30" s="22">
        <f>$B$17/$B$13</f>
        <v>99.253731343283576</v>
      </c>
      <c r="C30" s="52"/>
      <c r="D30" s="10"/>
      <c r="E30" s="10"/>
      <c r="F30" s="10"/>
      <c r="G30" s="10"/>
      <c r="H30" s="10"/>
      <c r="I30" s="10"/>
      <c r="J30" s="10"/>
      <c r="K30" s="10"/>
      <c r="L30" s="10"/>
      <c r="M30" s="10"/>
      <c r="P30" s="10"/>
    </row>
    <row r="31" spans="1:16" ht="15" collapsed="1" x14ac:dyDescent="0.2">
      <c r="A31" s="50" t="s">
        <v>291</v>
      </c>
      <c r="B31" s="30" t="s">
        <v>7</v>
      </c>
      <c r="C31" s="51" t="s">
        <v>341</v>
      </c>
      <c r="F31" s="1"/>
      <c r="G31" s="1"/>
    </row>
    <row r="32" spans="1:16" ht="27" customHeight="1" x14ac:dyDescent="0.25">
      <c r="A32" s="62" t="s">
        <v>313</v>
      </c>
      <c r="B32" s="38" t="s">
        <v>313</v>
      </c>
      <c r="C32" s="39" t="s">
        <v>313</v>
      </c>
      <c r="F32" s="1"/>
      <c r="G32" s="1"/>
    </row>
    <row r="33" spans="1:7" ht="15.75" hidden="1" outlineLevel="1" x14ac:dyDescent="0.2">
      <c r="A33" s="50" t="s">
        <v>51</v>
      </c>
      <c r="B33" s="53" t="s">
        <v>20</v>
      </c>
      <c r="C33" s="51"/>
      <c r="F33" s="1"/>
      <c r="G33" s="1"/>
    </row>
    <row r="34" spans="1:7" ht="15" hidden="1" outlineLevel="2" x14ac:dyDescent="0.2">
      <c r="A34" s="49" t="s">
        <v>56</v>
      </c>
      <c r="B34" s="17" t="s">
        <v>20</v>
      </c>
      <c r="C34" s="52"/>
      <c r="F34" s="1"/>
      <c r="G34" s="1"/>
    </row>
    <row r="35" spans="1:7" ht="30" hidden="1" outlineLevel="2" x14ac:dyDescent="0.2">
      <c r="A35" s="49" t="s">
        <v>268</v>
      </c>
      <c r="B35" s="17" t="s">
        <v>20</v>
      </c>
      <c r="C35" s="52"/>
      <c r="F35" s="1"/>
      <c r="G35" s="1"/>
    </row>
    <row r="36" spans="1:7" ht="29.45" hidden="1" customHeight="1" outlineLevel="2" x14ac:dyDescent="0.2">
      <c r="A36" s="49" t="s">
        <v>269</v>
      </c>
      <c r="B36" s="17" t="s">
        <v>20</v>
      </c>
      <c r="C36" s="52"/>
      <c r="F36" s="1"/>
      <c r="G36" s="1"/>
    </row>
    <row r="37" spans="1:7" ht="15.75" hidden="1" outlineLevel="1" x14ac:dyDescent="0.2">
      <c r="A37" s="50" t="s">
        <v>71</v>
      </c>
      <c r="B37" s="53" t="s">
        <v>20</v>
      </c>
      <c r="C37" s="51"/>
      <c r="F37" s="1"/>
      <c r="G37" s="1"/>
    </row>
    <row r="38" spans="1:7" ht="27.95" hidden="1" customHeight="1" outlineLevel="2" x14ac:dyDescent="0.2">
      <c r="A38" s="49" t="s">
        <v>74</v>
      </c>
      <c r="B38" s="17" t="s">
        <v>20</v>
      </c>
      <c r="C38" s="52"/>
      <c r="F38" s="1"/>
      <c r="G38" s="1"/>
    </row>
    <row r="39" spans="1:7" ht="15" hidden="1" outlineLevel="2" x14ac:dyDescent="0.2">
      <c r="A39" s="49" t="s">
        <v>79</v>
      </c>
      <c r="B39" s="17" t="s">
        <v>20</v>
      </c>
      <c r="C39" s="52"/>
      <c r="F39" s="1"/>
      <c r="G39" s="1"/>
    </row>
    <row r="40" spans="1:7" ht="15.75" hidden="1" outlineLevel="1" x14ac:dyDescent="0.2">
      <c r="A40" s="50" t="s">
        <v>84</v>
      </c>
      <c r="B40" s="53" t="s">
        <v>23</v>
      </c>
      <c r="C40" s="51"/>
      <c r="F40" s="1"/>
      <c r="G40" s="1"/>
    </row>
    <row r="41" spans="1:7" ht="18.75" collapsed="1" x14ac:dyDescent="0.2">
      <c r="A41" s="50" t="s">
        <v>272</v>
      </c>
      <c r="B41" s="54" t="s">
        <v>20</v>
      </c>
      <c r="C41" s="51"/>
      <c r="F41" s="1"/>
      <c r="G41" s="1"/>
    </row>
    <row r="42" spans="1:7" ht="27" customHeight="1" x14ac:dyDescent="0.25">
      <c r="A42" s="62" t="s">
        <v>94</v>
      </c>
      <c r="B42" s="38"/>
      <c r="C42" s="39"/>
      <c r="F42" s="1"/>
      <c r="G42" s="1"/>
    </row>
    <row r="43" spans="1:7" ht="15.75" hidden="1" outlineLevel="1" x14ac:dyDescent="0.2">
      <c r="A43" s="50" t="s">
        <v>95</v>
      </c>
      <c r="B43" s="53" t="s">
        <v>8</v>
      </c>
      <c r="C43" s="51"/>
      <c r="F43" s="1"/>
      <c r="G43" s="1"/>
    </row>
    <row r="44" spans="1:7" ht="15" hidden="1" outlineLevel="2" x14ac:dyDescent="0.2">
      <c r="A44" s="49" t="s">
        <v>100</v>
      </c>
      <c r="B44" s="17" t="s">
        <v>8</v>
      </c>
      <c r="C44" s="52"/>
      <c r="F44" s="1"/>
      <c r="G44" s="1"/>
    </row>
    <row r="45" spans="1:7" ht="15" hidden="1" outlineLevel="2" x14ac:dyDescent="0.2">
      <c r="A45" s="49" t="s">
        <v>105</v>
      </c>
      <c r="B45" s="17" t="s">
        <v>8</v>
      </c>
      <c r="C45" s="52"/>
      <c r="F45" s="1"/>
      <c r="G45" s="1"/>
    </row>
    <row r="46" spans="1:7" ht="15" hidden="1" outlineLevel="2" x14ac:dyDescent="0.2">
      <c r="A46" s="49" t="s">
        <v>110</v>
      </c>
      <c r="B46" s="17" t="s">
        <v>11</v>
      </c>
      <c r="C46" s="52"/>
      <c r="F46" s="1"/>
      <c r="G46" s="1"/>
    </row>
    <row r="47" spans="1:7" ht="15" hidden="1" outlineLevel="2" x14ac:dyDescent="0.2">
      <c r="A47" s="49" t="s">
        <v>115</v>
      </c>
      <c r="B47" s="17" t="s">
        <v>11</v>
      </c>
      <c r="C47" s="52"/>
      <c r="F47" s="1"/>
      <c r="G47" s="1"/>
    </row>
    <row r="48" spans="1:7" ht="15" hidden="1" outlineLevel="2" x14ac:dyDescent="0.2">
      <c r="A48" s="49" t="s">
        <v>116</v>
      </c>
      <c r="B48" s="17" t="s">
        <v>8</v>
      </c>
      <c r="C48" s="52"/>
      <c r="F48" s="1"/>
      <c r="G48" s="1"/>
    </row>
    <row r="49" spans="1:7" ht="15" hidden="1" outlineLevel="2" x14ac:dyDescent="0.2">
      <c r="A49" s="49" t="s">
        <v>117</v>
      </c>
      <c r="B49" s="17" t="s">
        <v>8</v>
      </c>
      <c r="C49" s="52"/>
      <c r="F49" s="1"/>
      <c r="G49" s="1"/>
    </row>
    <row r="50" spans="1:7" ht="15" hidden="1" outlineLevel="2" x14ac:dyDescent="0.2">
      <c r="A50" s="49" t="s">
        <v>122</v>
      </c>
      <c r="B50" s="17" t="s">
        <v>8</v>
      </c>
      <c r="C50" s="52"/>
      <c r="F50" s="1"/>
      <c r="G50" s="1"/>
    </row>
    <row r="51" spans="1:7" ht="15" hidden="1" outlineLevel="2" x14ac:dyDescent="0.2">
      <c r="A51" s="49" t="s">
        <v>127</v>
      </c>
      <c r="B51" s="17" t="s">
        <v>8</v>
      </c>
      <c r="C51" s="52"/>
      <c r="F51" s="1"/>
      <c r="G51" s="1"/>
    </row>
    <row r="52" spans="1:7" ht="15.75" hidden="1" outlineLevel="1" x14ac:dyDescent="0.2">
      <c r="A52" s="50" t="s">
        <v>273</v>
      </c>
      <c r="B52" s="53" t="s">
        <v>8</v>
      </c>
      <c r="C52" s="51"/>
      <c r="F52" s="1"/>
      <c r="G52" s="1"/>
    </row>
    <row r="53" spans="1:7" ht="15" hidden="1" outlineLevel="2" x14ac:dyDescent="0.2">
      <c r="A53" s="49" t="s">
        <v>132</v>
      </c>
      <c r="B53" s="17" t="s">
        <v>8</v>
      </c>
      <c r="C53" s="52"/>
      <c r="F53" s="1"/>
      <c r="G53" s="1"/>
    </row>
    <row r="54" spans="1:7" ht="15" hidden="1" outlineLevel="2" x14ac:dyDescent="0.2">
      <c r="A54" s="49" t="s">
        <v>137</v>
      </c>
      <c r="B54" s="17" t="s">
        <v>8</v>
      </c>
      <c r="C54" s="52"/>
      <c r="F54" s="1"/>
      <c r="G54" s="1"/>
    </row>
    <row r="55" spans="1:7" ht="15" hidden="1" outlineLevel="2" x14ac:dyDescent="0.2">
      <c r="A55" s="49" t="s">
        <v>142</v>
      </c>
      <c r="B55" s="17" t="s">
        <v>8</v>
      </c>
      <c r="C55" s="52"/>
      <c r="F55" s="1"/>
      <c r="G55" s="1"/>
    </row>
    <row r="56" spans="1:7" ht="15" hidden="1" outlineLevel="2" x14ac:dyDescent="0.2">
      <c r="A56" s="49" t="s">
        <v>274</v>
      </c>
      <c r="B56" s="17" t="s">
        <v>8</v>
      </c>
      <c r="C56" s="52"/>
      <c r="F56" s="1"/>
      <c r="G56" s="1"/>
    </row>
    <row r="57" spans="1:7" ht="15.75" hidden="1" outlineLevel="1" x14ac:dyDescent="0.2">
      <c r="A57" s="50" t="s">
        <v>275</v>
      </c>
      <c r="B57" s="53" t="s">
        <v>8</v>
      </c>
      <c r="C57" s="51"/>
      <c r="F57" s="1"/>
      <c r="G57" s="1"/>
    </row>
    <row r="58" spans="1:7" ht="15" hidden="1" outlineLevel="2" x14ac:dyDescent="0.2">
      <c r="A58" s="49" t="s">
        <v>276</v>
      </c>
      <c r="B58" s="17" t="s">
        <v>8</v>
      </c>
      <c r="C58" s="52"/>
      <c r="F58" s="1"/>
      <c r="G58" s="1"/>
    </row>
    <row r="59" spans="1:7" ht="15" hidden="1" outlineLevel="2" x14ac:dyDescent="0.2">
      <c r="A59" s="49" t="s">
        <v>158</v>
      </c>
      <c r="B59" s="17" t="s">
        <v>8</v>
      </c>
      <c r="C59" s="52"/>
      <c r="F59" s="1"/>
      <c r="G59" s="1"/>
    </row>
    <row r="60" spans="1:7" ht="15" hidden="1" outlineLevel="2" x14ac:dyDescent="0.2">
      <c r="A60" s="49" t="s">
        <v>163</v>
      </c>
      <c r="B60" s="17" t="s">
        <v>8</v>
      </c>
      <c r="C60" s="52"/>
      <c r="F60" s="1"/>
      <c r="G60" s="1"/>
    </row>
    <row r="61" spans="1:7" ht="15" hidden="1" outlineLevel="2" x14ac:dyDescent="0.2">
      <c r="A61" s="49" t="s">
        <v>277</v>
      </c>
      <c r="B61" s="17" t="s">
        <v>8</v>
      </c>
      <c r="C61" s="52"/>
      <c r="F61" s="1"/>
      <c r="G61" s="1"/>
    </row>
    <row r="62" spans="1:7" ht="15" hidden="1" outlineLevel="2" x14ac:dyDescent="0.2">
      <c r="A62" s="49" t="s">
        <v>278</v>
      </c>
      <c r="B62" s="17" t="s">
        <v>8</v>
      </c>
      <c r="C62" s="52"/>
      <c r="F62" s="1"/>
      <c r="G62" s="1"/>
    </row>
    <row r="63" spans="1:7" ht="15" hidden="1" outlineLevel="2" x14ac:dyDescent="0.2">
      <c r="A63" s="49" t="s">
        <v>172</v>
      </c>
      <c r="B63" s="17" t="s">
        <v>2</v>
      </c>
      <c r="C63" s="52"/>
      <c r="F63" s="1"/>
      <c r="G63" s="1"/>
    </row>
    <row r="64" spans="1:7" ht="30" hidden="1" outlineLevel="1" x14ac:dyDescent="0.2">
      <c r="A64" s="50" t="s">
        <v>177</v>
      </c>
      <c r="B64" s="53" t="s">
        <v>8</v>
      </c>
      <c r="C64" s="51"/>
      <c r="F64" s="1"/>
      <c r="G64" s="1"/>
    </row>
    <row r="65" spans="1:7" ht="15" hidden="1" outlineLevel="2" x14ac:dyDescent="0.2">
      <c r="A65" s="49" t="s">
        <v>178</v>
      </c>
      <c r="B65" s="17" t="s">
        <v>8</v>
      </c>
      <c r="C65" s="52"/>
      <c r="F65" s="1"/>
      <c r="G65" s="1"/>
    </row>
    <row r="66" spans="1:7" ht="15.75" hidden="1" outlineLevel="1" x14ac:dyDescent="0.2">
      <c r="A66" s="50" t="s">
        <v>183</v>
      </c>
      <c r="B66" s="53" t="s">
        <v>2</v>
      </c>
      <c r="C66" s="51" t="s">
        <v>540</v>
      </c>
      <c r="F66" s="1"/>
      <c r="G66" s="1"/>
    </row>
    <row r="67" spans="1:7" ht="18.75" collapsed="1" x14ac:dyDescent="0.2">
      <c r="A67" s="50" t="s">
        <v>293</v>
      </c>
      <c r="B67" s="54" t="s">
        <v>8</v>
      </c>
      <c r="C67" s="51"/>
      <c r="F67" s="1"/>
      <c r="G67" s="1"/>
    </row>
    <row r="68" spans="1:7" ht="27" customHeight="1" x14ac:dyDescent="0.25">
      <c r="A68" s="62" t="s">
        <v>189</v>
      </c>
      <c r="B68" s="38"/>
      <c r="C68" s="39"/>
      <c r="F68" s="1"/>
      <c r="G68" s="1"/>
    </row>
    <row r="69" spans="1:7" ht="15.75" x14ac:dyDescent="0.2">
      <c r="A69" s="50" t="s">
        <v>280</v>
      </c>
      <c r="B69" s="53" t="s">
        <v>11</v>
      </c>
      <c r="C69" s="51"/>
      <c r="F69" s="1"/>
      <c r="G69" s="1"/>
    </row>
    <row r="70" spans="1:7" ht="15" hidden="1" outlineLevel="2" x14ac:dyDescent="0.2">
      <c r="A70" s="49" t="s">
        <v>281</v>
      </c>
      <c r="B70" s="17" t="s">
        <v>11</v>
      </c>
      <c r="C70" s="52"/>
      <c r="F70" s="1"/>
      <c r="G70" s="1"/>
    </row>
    <row r="71" spans="1:7" ht="15" hidden="1" outlineLevel="2" x14ac:dyDescent="0.2">
      <c r="A71" s="49" t="s">
        <v>200</v>
      </c>
      <c r="B71" s="17" t="s">
        <v>11</v>
      </c>
      <c r="C71" s="52"/>
      <c r="F71" s="1"/>
      <c r="G71" s="1"/>
    </row>
    <row r="72" spans="1:7" ht="30" collapsed="1" x14ac:dyDescent="0.2">
      <c r="A72" s="50" t="s">
        <v>205</v>
      </c>
      <c r="B72" s="53" t="s">
        <v>11</v>
      </c>
      <c r="C72" s="51" t="s">
        <v>860</v>
      </c>
      <c r="F72" s="1"/>
      <c r="G72" s="1"/>
    </row>
    <row r="73" spans="1:7" ht="45" hidden="1" outlineLevel="2" x14ac:dyDescent="0.2">
      <c r="A73" s="49" t="s">
        <v>206</v>
      </c>
      <c r="B73" s="17" t="s">
        <v>13</v>
      </c>
      <c r="C73" s="52" t="s">
        <v>861</v>
      </c>
      <c r="F73" s="1"/>
      <c r="G73" s="1"/>
    </row>
    <row r="74" spans="1:7" ht="30" hidden="1" outlineLevel="2" x14ac:dyDescent="0.2">
      <c r="A74" s="49" t="s">
        <v>211</v>
      </c>
      <c r="B74" s="17" t="s">
        <v>11</v>
      </c>
      <c r="C74" s="52"/>
      <c r="F74" s="1"/>
      <c r="G74" s="1"/>
    </row>
    <row r="75" spans="1:7" ht="15" hidden="1" outlineLevel="2" x14ac:dyDescent="0.2">
      <c r="A75" s="49" t="s">
        <v>282</v>
      </c>
      <c r="B75" s="17" t="s">
        <v>8</v>
      </c>
      <c r="C75" s="52"/>
      <c r="F75" s="1"/>
      <c r="G75" s="1"/>
    </row>
    <row r="76" spans="1:7" ht="27" customHeight="1" collapsed="1" x14ac:dyDescent="0.25">
      <c r="A76" s="62" t="s">
        <v>319</v>
      </c>
      <c r="B76" s="38"/>
      <c r="C76" s="39"/>
      <c r="F76" s="1"/>
      <c r="G76" s="1"/>
    </row>
    <row r="77" spans="1:7" ht="18.75" customHeight="1" x14ac:dyDescent="0.2">
      <c r="A77" s="50" t="s">
        <v>283</v>
      </c>
      <c r="B77" s="53" t="s">
        <v>8</v>
      </c>
      <c r="C77" s="51"/>
      <c r="F77" s="1"/>
      <c r="G77" s="1"/>
    </row>
    <row r="78" spans="1:7" ht="15" hidden="1" outlineLevel="2" x14ac:dyDescent="0.2">
      <c r="A78" s="49" t="s">
        <v>223</v>
      </c>
      <c r="B78" s="17" t="s">
        <v>2</v>
      </c>
      <c r="C78" s="52" t="s">
        <v>862</v>
      </c>
      <c r="F78" s="1"/>
      <c r="G78" s="1"/>
    </row>
    <row r="79" spans="1:7" ht="15" hidden="1" outlineLevel="2" x14ac:dyDescent="0.2">
      <c r="A79" s="49" t="s">
        <v>284</v>
      </c>
      <c r="B79" s="17" t="s">
        <v>11</v>
      </c>
      <c r="C79" s="52"/>
      <c r="F79" s="1"/>
      <c r="G79" s="1"/>
    </row>
    <row r="80" spans="1:7" ht="30" hidden="1" outlineLevel="2" x14ac:dyDescent="0.2">
      <c r="A80" s="49" t="s">
        <v>285</v>
      </c>
      <c r="B80" s="17" t="s">
        <v>8</v>
      </c>
      <c r="C80" s="52"/>
      <c r="F80" s="1"/>
      <c r="G80" s="1"/>
    </row>
    <row r="81" spans="1:7" ht="15" hidden="1" outlineLevel="2" x14ac:dyDescent="0.2">
      <c r="A81" s="49" t="s">
        <v>230</v>
      </c>
      <c r="B81" s="17" t="s">
        <v>5</v>
      </c>
      <c r="C81" s="52"/>
      <c r="F81" s="1"/>
      <c r="G81" s="1"/>
    </row>
    <row r="82" spans="1:7" ht="15" hidden="1" outlineLevel="2" x14ac:dyDescent="0.2">
      <c r="A82" s="49" t="s">
        <v>231</v>
      </c>
      <c r="B82" s="17" t="s">
        <v>11</v>
      </c>
      <c r="C82" s="52"/>
      <c r="F82" s="1"/>
      <c r="G82" s="1"/>
    </row>
    <row r="83" spans="1:7" ht="15" hidden="1" outlineLevel="2" x14ac:dyDescent="0.2">
      <c r="A83" s="49" t="s">
        <v>232</v>
      </c>
      <c r="B83" s="17" t="s">
        <v>2</v>
      </c>
      <c r="C83" s="1" t="s">
        <v>863</v>
      </c>
      <c r="F83" s="1"/>
      <c r="G83" s="1"/>
    </row>
    <row r="84" spans="1:7" ht="15" hidden="1" outlineLevel="2" x14ac:dyDescent="0.2">
      <c r="A84" s="49" t="s">
        <v>233</v>
      </c>
      <c r="B84" s="17" t="s">
        <v>11</v>
      </c>
      <c r="F84" s="1"/>
      <c r="G84" s="1"/>
    </row>
    <row r="85" spans="1:7" ht="15.75" collapsed="1" x14ac:dyDescent="0.2">
      <c r="A85" s="50" t="s">
        <v>235</v>
      </c>
      <c r="B85" s="53" t="s">
        <v>11</v>
      </c>
      <c r="C85" s="96"/>
      <c r="F85" s="1"/>
      <c r="G85" s="1"/>
    </row>
    <row r="86" spans="1:7" ht="15" hidden="1" outlineLevel="2" x14ac:dyDescent="0.2">
      <c r="A86" s="49" t="s">
        <v>240</v>
      </c>
      <c r="B86" s="17" t="s">
        <v>11</v>
      </c>
      <c r="C86" s="52"/>
      <c r="F86" s="1"/>
      <c r="G86" s="1"/>
    </row>
    <row r="87" spans="1:7" ht="30" hidden="1" outlineLevel="2" x14ac:dyDescent="0.2">
      <c r="A87" s="49" t="s">
        <v>241</v>
      </c>
      <c r="B87" s="17" t="s">
        <v>13</v>
      </c>
      <c r="C87" s="52" t="s">
        <v>406</v>
      </c>
      <c r="F87" s="1"/>
      <c r="G87" s="1"/>
    </row>
    <row r="88" spans="1:7" ht="15" hidden="1" outlineLevel="2" x14ac:dyDescent="0.2">
      <c r="A88" s="49" t="s">
        <v>242</v>
      </c>
      <c r="B88" s="17" t="s">
        <v>13</v>
      </c>
      <c r="C88" s="52" t="s">
        <v>864</v>
      </c>
      <c r="F88" s="1"/>
      <c r="G88" s="1"/>
    </row>
    <row r="89" spans="1:7" ht="15" hidden="1" outlineLevel="2" x14ac:dyDescent="0.2">
      <c r="A89" s="49" t="s">
        <v>243</v>
      </c>
      <c r="B89" s="17" t="s">
        <v>2</v>
      </c>
      <c r="C89" s="95" t="s">
        <v>497</v>
      </c>
      <c r="F89" s="1"/>
      <c r="G89" s="1"/>
    </row>
    <row r="90" spans="1:7" ht="15" hidden="1" outlineLevel="2" x14ac:dyDescent="0.2">
      <c r="A90" s="49" t="s">
        <v>244</v>
      </c>
      <c r="B90" s="17" t="s">
        <v>11</v>
      </c>
      <c r="C90" s="52"/>
      <c r="F90" s="1"/>
      <c r="G90" s="1"/>
    </row>
    <row r="91" spans="1:7" ht="12.75" customHeight="1" collapsed="1" x14ac:dyDescent="0.2"/>
    <row r="1048565" spans="5:5" ht="12.75" customHeight="1" x14ac:dyDescent="0.2">
      <c r="E1048565" s="55"/>
    </row>
  </sheetData>
  <sheetProtection formatColumns="0" formatRows="0" insertHyperlinks="0"/>
  <conditionalFormatting sqref="B21:B24 B43:B67 B69:B75 B77:B90">
    <cfRule type="containsText" dxfId="52" priority="64" operator="containsText" text="TG0">
      <formula>NOT(ISERROR(SEARCH("TG0",B21)))</formula>
    </cfRule>
    <cfRule type="containsText" dxfId="51" priority="63" operator="containsText" text="TG1">
      <formula>NOT(ISERROR(SEARCH("TG1",B21)))</formula>
    </cfRule>
    <cfRule type="containsText" dxfId="50" priority="62" operator="containsText" text="TG2">
      <formula>NOT(ISERROR(SEARCH("TG2",B21)))</formula>
    </cfRule>
    <cfRule type="containsText" dxfId="49" priority="61" operator="containsText" text="TG3">
      <formula>NOT(ISERROR(SEARCH("TG3",B21)))</formula>
    </cfRule>
  </conditionalFormatting>
  <conditionalFormatting sqref="B22 B24">
    <cfRule type="containsText" dxfId="48" priority="60" operator="containsText" text="Ja">
      <formula>NOT(ISERROR(SEARCH("Ja",B22)))</formula>
    </cfRule>
  </conditionalFormatting>
  <conditionalFormatting sqref="B22">
    <cfRule type="containsText" dxfId="47" priority="59" operator="containsText" text="ja">
      <formula>NOT(ISERROR(SEARCH("ja",B22)))</formula>
    </cfRule>
  </conditionalFormatting>
  <conditionalFormatting sqref="B28">
    <cfRule type="cellIs" dxfId="46" priority="69" operator="lessThan">
      <formula>0.79</formula>
    </cfRule>
    <cfRule type="cellIs" dxfId="45" priority="70" operator="greaterThan">
      <formula>0.9</formula>
    </cfRule>
    <cfRule type="cellIs" dxfId="44" priority="71" operator="greaterThan">
      <formula>0.79</formula>
    </cfRule>
  </conditionalFormatting>
  <conditionalFormatting sqref="B29">
    <cfRule type="containsText" dxfId="43" priority="20" operator="containsText" text="For lite">
      <formula>NOT(ISERROR(SEARCH("For lite",B29)))</formula>
    </cfRule>
    <cfRule type="containsText" dxfId="42" priority="21" operator="containsText" text="Mangelfull">
      <formula>NOT(ISERROR(SEARCH("Mangelfull",B29)))</formula>
    </cfRule>
    <cfRule type="containsText" dxfId="41" priority="22" operator="containsText" text="Tilstrekkelig">
      <formula>NOT(ISERROR(SEARCH("Tilstrekkelig",B29)))</formula>
    </cfRule>
    <cfRule type="containsText" dxfId="40" priority="23" operator="containsText" text="God">
      <formula>NOT(ISERROR(SEARCH("God",B29)))</formula>
    </cfRule>
  </conditionalFormatting>
  <conditionalFormatting sqref="B33:B41 B77:B90">
    <cfRule type="containsText" dxfId="39" priority="68" operator="containsText" text="EG0">
      <formula>NOT(ISERROR(SEARCH("EG0",B33)))</formula>
    </cfRule>
    <cfRule type="containsText" dxfId="38" priority="67" operator="containsText" text="EG1">
      <formula>NOT(ISERROR(SEARCH("EG1",B33)))</formula>
    </cfRule>
    <cfRule type="containsText" dxfId="37" priority="66" operator="containsText" text="EG2">
      <formula>NOT(ISERROR(SEARCH("EG2",B33)))</formula>
    </cfRule>
  </conditionalFormatting>
  <conditionalFormatting sqref="B77:B90 B33:B41">
    <cfRule type="containsText" dxfId="36" priority="65" operator="containsText" text="EG3">
      <formula>NOT(ISERROR(SEARCH("EG3",B33)))</formula>
    </cfRule>
  </conditionalFormatting>
  <conditionalFormatting sqref="L2">
    <cfRule type="containsText" dxfId="35" priority="54" operator="containsText" text="TG0">
      <formula>NOT(ISERROR(SEARCH("TG0",L2)))</formula>
    </cfRule>
    <cfRule type="containsText" dxfId="34" priority="53" operator="containsText" text="TG0">
      <formula>NOT(ISERROR(SEARCH("TG0",L2)))</formula>
    </cfRule>
    <cfRule type="containsText" dxfId="33" priority="52" operator="containsText" text="TG1">
      <formula>NOT(ISERROR(SEARCH("TG1",L2)))</formula>
    </cfRule>
    <cfRule type="containsText" dxfId="32" priority="50" operator="containsText" text="TG3">
      <formula>NOT(ISERROR(SEARCH("TG3",L2)))</formula>
    </cfRule>
    <cfRule type="containsText" dxfId="31" priority="51" operator="containsText" text="TG2">
      <formula>NOT(ISERROR(SEARCH("TG2",L2)))</formula>
    </cfRule>
    <cfRule type="containsText" dxfId="30" priority="49" operator="containsText" text="Ja">
      <formula>NOT(ISERROR(SEARCH("Ja",L2)))</formula>
    </cfRule>
    <cfRule type="containsText" dxfId="29" priority="48" operator="containsText" text="ja">
      <formula>NOT(ISERROR(SEARCH("ja",L2)))</formula>
    </cfRule>
  </conditionalFormatting>
  <conditionalFormatting sqref="M2 O2:P2">
    <cfRule type="containsText" dxfId="28" priority="72" operator="containsText" text="EG3">
      <formula>NOT(ISERROR(SEARCH("EG3",M2)))</formula>
    </cfRule>
    <cfRule type="containsText" dxfId="27" priority="73" operator="containsText" text="EG2">
      <formula>NOT(ISERROR(SEARCH("EG2",M2)))</formula>
    </cfRule>
    <cfRule type="containsText" dxfId="26" priority="74" operator="containsText" text="EG1">
      <formula>NOT(ISERROR(SEARCH("EG1",M2)))</formula>
    </cfRule>
    <cfRule type="containsText" dxfId="25" priority="75" operator="containsText" text="EG0">
      <formula>NOT(ISERROR(SEARCH("EG0",M2)))</formula>
    </cfRule>
  </conditionalFormatting>
  <conditionalFormatting sqref="N2">
    <cfRule type="containsText" dxfId="24" priority="42" operator="containsText" text="Ja">
      <formula>NOT(ISERROR(SEARCH("Ja",N2)))</formula>
    </cfRule>
    <cfRule type="containsText" dxfId="23" priority="43" operator="containsText" text="TG3">
      <formula>NOT(ISERROR(SEARCH("TG3",N2)))</formula>
    </cfRule>
    <cfRule type="containsText" dxfId="22" priority="44" operator="containsText" text="TG2">
      <formula>NOT(ISERROR(SEARCH("TG2",N2)))</formula>
    </cfRule>
    <cfRule type="containsText" dxfId="21" priority="45" operator="containsText" text="TG1">
      <formula>NOT(ISERROR(SEARCH("TG1",N2)))</formula>
    </cfRule>
    <cfRule type="containsText" dxfId="20" priority="46" operator="containsText" text="TG0">
      <formula>NOT(ISERROR(SEARCH("TG0",N2)))</formula>
    </cfRule>
    <cfRule type="containsText" dxfId="19" priority="47" operator="containsText" text="TG0">
      <formula>NOT(ISERROR(SEARCH("TG0",N2)))</formula>
    </cfRule>
  </conditionalFormatting>
  <conditionalFormatting sqref="Q2">
    <cfRule type="cellIs" dxfId="18" priority="41" operator="greaterThan">
      <formula>0.79</formula>
    </cfRule>
    <cfRule type="cellIs" dxfId="17" priority="40" operator="greaterThan">
      <formula>0.9</formula>
    </cfRule>
    <cfRule type="cellIs" dxfId="16" priority="39" operator="lessThan">
      <formula>0.79</formula>
    </cfRule>
  </conditionalFormatting>
  <conditionalFormatting sqref="R2">
    <cfRule type="containsText" dxfId="15" priority="35" operator="containsText" text="For lite">
      <formula>NOT(ISERROR(SEARCH("For lite",R2)))</formula>
    </cfRule>
    <cfRule type="containsText" dxfId="14" priority="38" operator="containsText" text="God">
      <formula>NOT(ISERROR(SEARCH("God",R2)))</formula>
    </cfRule>
    <cfRule type="containsText" dxfId="13" priority="37" operator="containsText" text="Tilstrekkelig">
      <formula>NOT(ISERROR(SEARCH("Tilstrekkelig",R2)))</formula>
    </cfRule>
    <cfRule type="containsText" dxfId="12" priority="36" operator="containsText" text="Mangelfull">
      <formula>NOT(ISERROR(SEARCH("Mangelfull",R2)))</formula>
    </cfRule>
  </conditionalFormatting>
  <conditionalFormatting sqref="U2:AC2">
    <cfRule type="containsText" dxfId="11" priority="33" operator="containsText" text="EG0">
      <formula>NOT(ISERROR(SEARCH("EG0",U2)))</formula>
    </cfRule>
    <cfRule type="containsText" dxfId="10" priority="32" operator="containsText" text="EG1">
      <formula>NOT(ISERROR(SEARCH("EG1",U2)))</formula>
    </cfRule>
    <cfRule type="containsText" dxfId="9" priority="30" operator="containsText" text="EG3">
      <formula>NOT(ISERROR(SEARCH("EG3",U2)))</formula>
    </cfRule>
    <cfRule type="containsText" dxfId="8" priority="31" operator="containsText" text="EG2">
      <formula>NOT(ISERROR(SEARCH("EG2",U2)))</formula>
    </cfRule>
  </conditionalFormatting>
  <conditionalFormatting sqref="AD2:CB2">
    <cfRule type="containsText" dxfId="7" priority="10" operator="containsText" text="TG0">
      <formula>NOT(ISERROR(SEARCH("TG0",AD2)))</formula>
    </cfRule>
    <cfRule type="containsText" dxfId="6" priority="9" operator="containsText" text="TG1">
      <formula>NOT(ISERROR(SEARCH("TG1",AD2)))</formula>
    </cfRule>
    <cfRule type="containsText" dxfId="5" priority="8" operator="containsText" text="TG2">
      <formula>NOT(ISERROR(SEARCH("TG2",AD2)))</formula>
    </cfRule>
    <cfRule type="containsText" dxfId="4" priority="7" operator="containsText" text="TG3">
      <formula>NOT(ISERROR(SEARCH("TG3",AD2)))</formula>
    </cfRule>
  </conditionalFormatting>
  <conditionalFormatting sqref="BX2:CB2">
    <cfRule type="containsText" dxfId="3" priority="5" operator="containsText" text="ja">
      <formula>NOT(ISERROR(SEARCH("ja",BX2)))</formula>
    </cfRule>
    <cfRule type="containsText" dxfId="2" priority="6" operator="containsText" text="Ja">
      <formula>NOT(ISERROR(SEARCH("Ja",BX2)))</formula>
    </cfRule>
  </conditionalFormatting>
  <hyperlinks>
    <hyperlink ref="C14" r:id="rId1" xr:uid="{BEAB9478-7388-4D6C-B172-7CBA34017BD0}"/>
  </hyperlinks>
  <pageMargins left="0.7" right="0.7" top="0.75" bottom="0.75" header="0.3" footer="0.3"/>
  <pageSetup paperSize="9" scale="10" orientation="portrait" r:id="rId2"/>
  <extLst>
    <ext xmlns:x14="http://schemas.microsoft.com/office/spreadsheetml/2009/9/main" uri="{78C0D931-6437-407d-A8EE-F0AAD7539E65}">
      <x14:conditionalFormattings>
        <x14:conditionalFormatting xmlns:xm="http://schemas.microsoft.com/office/excel/2006/main">
          <x14:cfRule type="containsText" priority="19" operator="containsText" id="{B271AC31-4B17-48E5-80FB-A9DA18839045}">
            <xm:f>NOT(ISERROR(SEARCH("-",B29)))</xm:f>
            <xm:f>"-"</xm:f>
            <x14:dxf>
              <fill>
                <patternFill>
                  <bgColor theme="0" tint="-4.9989318521683403E-2"/>
                </patternFill>
              </fill>
            </x14:dxf>
          </x14:cfRule>
          <xm:sqref>B29</xm:sqref>
        </x14:conditionalFormatting>
        <x14:conditionalFormatting xmlns:xm="http://schemas.microsoft.com/office/excel/2006/main">
          <x14:cfRule type="containsText" priority="34" operator="containsText" id="{3493ADF8-CF20-49B7-BD4D-C8113289E276}">
            <xm:f>NOT(ISERROR(SEARCH("-",R2)))</xm:f>
            <xm:f>"-"</xm:f>
            <x14:dxf>
              <fill>
                <patternFill>
                  <bgColor theme="0" tint="-4.9989318521683403E-2"/>
                </patternFill>
              </fill>
            </x14:dxf>
          </x14:cfRule>
          <xm:sqref>R2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25F9B507-614B-4C26-99B4-EF6A53041FCE}">
          <x14:formula1>
            <xm:f>Evalueringsmatrise_grunnlag!$A$9:$A$13</xm:f>
          </x14:formula1>
          <xm:sqref>B33:B41</xm:sqref>
        </x14:dataValidation>
        <x14:dataValidation type="list" allowBlank="1" showInputMessage="1" showErrorMessage="1" xr:uid="{63EB0662-AA63-455B-9BA9-8C74A55BB205}">
          <x14:formula1>
            <xm:f>Evalueringsmatrise_grunnlag!$A$27:$A$28</xm:f>
          </x14:formula1>
          <xm:sqref>B24 B68 B76</xm:sqref>
        </x14:dataValidation>
        <x14:dataValidation type="list" allowBlank="1" showInputMessage="1" showErrorMessage="1" xr:uid="{0D808726-6250-4353-85A5-9B645F88A241}">
          <x14:formula1>
            <xm:f>Evalueringsmatrise_grunnlag!$A$2:$A$6</xm:f>
          </x14:formula1>
          <xm:sqref>B43:B67 B69:B75</xm:sqref>
        </x14:dataValidation>
        <x14:dataValidation type="list" allowBlank="1" showInputMessage="1" showErrorMessage="1" xr:uid="{2D61145D-41B3-4E06-A47F-62220E0B0D2C}">
          <x14:formula1>
            <xm:f>Evalueringsmatrise_grunnlag!$A$21:$A$24</xm:f>
          </x14:formula1>
          <xm:sqref>B29</xm:sqref>
        </x14:dataValidation>
        <x14:dataValidation type="list" allowBlank="1" showInputMessage="1" showErrorMessage="1" xr:uid="{A5CD325C-DB97-4472-B018-038C5895BFCD}">
          <x14:formula1>
            <xm:f>Evalueringsmatrise_grunnlag!$E$13:$E$17</xm:f>
          </x14:formula1>
          <xm:sqref>B22</xm:sqref>
        </x14:dataValidation>
        <x14:dataValidation type="list" allowBlank="1" showInputMessage="1" showErrorMessage="1" xr:uid="{0276DD8B-2B6B-4A85-91B4-3FA59B3669E7}">
          <x14:formula1>
            <xm:f>Evalueringsmatrise_grunnlag!$E$2:$E$4</xm:f>
          </x14:formula1>
          <xm:sqref>B31</xm:sqref>
        </x14:dataValidation>
        <x14:dataValidation type="list" allowBlank="1" showInputMessage="1" showErrorMessage="1" xr:uid="{0181D6FB-26CA-4821-804B-199CDF10D3B8}">
          <x14:formula1>
            <xm:f>Evalueringsmatrise_grunnlag!$E$7:$E$10</xm:f>
          </x14:formula1>
          <xm:sqref>B23</xm:sqref>
        </x14:dataValidation>
        <x14:dataValidation type="list" allowBlank="1" showInputMessage="1" showErrorMessage="1" xr:uid="{5FF39B44-EAE6-4887-8804-9E0310F58DD9}">
          <x14:formula1>
            <xm:f>Evalueringsmatrise_grunnlag!$A$3:$A$6</xm:f>
          </x14:formula1>
          <xm:sqref>B77:B90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757203BB35641544AEC24137B2200965" ma:contentTypeVersion="5" ma:contentTypeDescription="Opprett et nytt dokument." ma:contentTypeScope="" ma:versionID="f0e0bdc1b37dd784b093a858dc99dcd4">
  <xsd:schema xmlns:xsd="http://www.w3.org/2001/XMLSchema" xmlns:xs="http://www.w3.org/2001/XMLSchema" xmlns:p="http://schemas.microsoft.com/office/2006/metadata/properties" xmlns:ns2="70051752-4180-4ae1-93b1-0c17a8085b35" xmlns:ns3="98667115-ee8d-4732-bc68-13db1bd959f6" targetNamespace="http://schemas.microsoft.com/office/2006/metadata/properties" ma:root="true" ma:fieldsID="ce87b5b65fa1dc4021a66b58b2639f04" ns2:_="" ns3:_="">
    <xsd:import namespace="70051752-4180-4ae1-93b1-0c17a8085b35"/>
    <xsd:import namespace="98667115-ee8d-4732-bc68-13db1bd959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051752-4180-4ae1-93b1-0c17a8085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667115-ee8d-4732-bc68-13db1bd959f6"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6.xml>�� 
</file>

<file path=customXml/itemProps1.xml><?xml version="1.0" encoding="utf-8"?>
<ds:datastoreItem xmlns:ds="http://schemas.openxmlformats.org/officeDocument/2006/customXml" ds:itemID="{DAA1A675-12DC-4D0E-8A8C-5B5601C33ACF}">
  <ds:schemaRefs>
    <ds:schemaRef ds:uri="http://schemas.microsoft.com/sharepoint/v3/contenttype/forms"/>
  </ds:schemaRefs>
</ds:datastoreItem>
</file>

<file path=customXml/itemProps2.xml><?xml version="1.0" encoding="utf-8"?>
<ds:datastoreItem xmlns:ds="http://schemas.openxmlformats.org/officeDocument/2006/customXml" ds:itemID="{21D89A87-45F4-4F5D-B0A9-1D46CD37E73F}">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0EEE6811-FD17-4440-AF3D-6B788D3DDD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051752-4180-4ae1-93b1-0c17a8085b35"/>
    <ds:schemaRef ds:uri="98667115-ee8d-4732-bc68-13db1bd95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D466BA-85AB-4B9A-894A-B78143BACB82}">
  <ds:schemaRefs>
    <ds:schemaRef ds:uri="http://www.w3.org/2001/XMLSchema"/>
    <ds:schemaRef ds:uri="http://microsoft.data.visualization.Client.Excel.LState/1.0"/>
  </ds:schemaRefs>
</ds:datastoreItem>
</file>

<file path=customXml/itemProps5.xml><?xml version="1.0" encoding="utf-8"?>
<ds:datastoreItem xmlns:ds="http://schemas.openxmlformats.org/officeDocument/2006/customXml" ds:itemID="{4CB51694-CC74-4A7B-A55A-02A138666D77}">
  <ds:schemaRefs>
    <ds:schemaRef ds:uri="http://schemas.microsoft.com/office/2006/metadata/properties"/>
    <ds:schemaRef ds:uri="98667115-ee8d-4732-bc68-13db1bd959f6"/>
    <ds:schemaRef ds:uri="http://purl.org/dc/terms/"/>
    <ds:schemaRef ds:uri="http://schemas.openxmlformats.org/package/2006/metadata/core-properties"/>
    <ds:schemaRef ds:uri="70051752-4180-4ae1-93b1-0c17a8085b35"/>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6.xml><?xml version="1.0" encoding="utf-8"?>
<ds:datastoreItem xmlns:ds="http://schemas.openxmlformats.org/officeDocument/2006/customXml" ds:itemID="{F777F794-64FD-4A49-B544-B461F02E0C62}">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48</vt:i4>
      </vt:variant>
    </vt:vector>
  </HeadingPairs>
  <TitlesOfParts>
    <vt:vector size="48" baseType="lpstr">
      <vt:lpstr>Evalueringsmatrise_grunnlag</vt:lpstr>
      <vt:lpstr>Samletabell_alle skoler</vt:lpstr>
      <vt:lpstr>Dvergsnes_Odderhei</vt:lpstr>
      <vt:lpstr>Dvergsnes_Valsvigveien</vt:lpstr>
      <vt:lpstr>Fagerholt</vt:lpstr>
      <vt:lpstr>Finsland</vt:lpstr>
      <vt:lpstr>Fiskå</vt:lpstr>
      <vt:lpstr>Flekkerøy</vt:lpstr>
      <vt:lpstr>Grim</vt:lpstr>
      <vt:lpstr>Haumyrheia</vt:lpstr>
      <vt:lpstr>Havlimyra</vt:lpstr>
      <vt:lpstr>Hellemyr</vt:lpstr>
      <vt:lpstr>Holte</vt:lpstr>
      <vt:lpstr>Hånes_Brattbakken</vt:lpstr>
      <vt:lpstr>Hånes_Heståsen</vt:lpstr>
      <vt:lpstr>Justvik</vt:lpstr>
      <vt:lpstr>Karl Johans Minne</vt:lpstr>
      <vt:lpstr>Karuss</vt:lpstr>
      <vt:lpstr>Kringsjå</vt:lpstr>
      <vt:lpstr>Krossen</vt:lpstr>
      <vt:lpstr>Langenes</vt:lpstr>
      <vt:lpstr>Lindebøskauen</vt:lpstr>
      <vt:lpstr>Lovisenlund</vt:lpstr>
      <vt:lpstr>Lunde</vt:lpstr>
      <vt:lpstr>Mosby</vt:lpstr>
      <vt:lpstr>Møvig</vt:lpstr>
      <vt:lpstr>Nygård</vt:lpstr>
      <vt:lpstr>Oddemarka</vt:lpstr>
      <vt:lpstr>Presteheia</vt:lpstr>
      <vt:lpstr>Rosseland</vt:lpstr>
      <vt:lpstr>Sjøstrand</vt:lpstr>
      <vt:lpstr>Slettheia</vt:lpstr>
      <vt:lpstr>Solholmen</vt:lpstr>
      <vt:lpstr>Songdalen U</vt:lpstr>
      <vt:lpstr>Strømme</vt:lpstr>
      <vt:lpstr>Tangvall</vt:lpstr>
      <vt:lpstr>Tinntjønn</vt:lpstr>
      <vt:lpstr>Tordenskjoldsgate</vt:lpstr>
      <vt:lpstr>Torridal_B</vt:lpstr>
      <vt:lpstr>Torridal_U</vt:lpstr>
      <vt:lpstr>Tunballen</vt:lpstr>
      <vt:lpstr>Vardåsen</vt:lpstr>
      <vt:lpstr>Ve</vt:lpstr>
      <vt:lpstr>Vigvoll</vt:lpstr>
      <vt:lpstr>Voiebyen</vt:lpstr>
      <vt:lpstr>Vågsbygd</vt:lpstr>
      <vt:lpstr>Wilds Minne</vt:lpstr>
      <vt:lpstr>Øvre Slettheia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Tonje Eide Kristiansen</dc:creator>
  <cp:keywords/>
  <dc:description/>
  <cp:lastModifiedBy>Trond Arne Johansen</cp:lastModifiedBy>
  <cp:revision/>
  <dcterms:created xsi:type="dcterms:W3CDTF">2023-09-04T14:57:55Z</dcterms:created>
  <dcterms:modified xsi:type="dcterms:W3CDTF">2023-10-31T11:39:42Z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0x010100757203BB35641544AEC24137B2200965</vt:lpwstr>
  </property>
  <property fmtid="{D5CDD505-2E9C-101B-9397-08002B2CF9AE}" pid="3" name="nocos_Company">
    <vt:lpwstr/>
  </property>
  <property fmtid="{D5CDD505-2E9C-101B-9397-08002B2CF9AE}" pid="4" name="nocos_Country">
    <vt:lpwstr/>
  </property>
  <property fmtid="{D5CDD505-2E9C-101B-9397-08002B2CF9AE}" pid="5" name="MediaServiceImageTags">
    <vt:lpwstr/>
  </property>
  <property fmtid="{D5CDD505-2E9C-101B-9397-08002B2CF9AE}" pid="6" name="nocos_Country2e046c78d7b14a9987252de9d9e5a08e">
    <vt:lpwstr/>
  </property>
  <property fmtid="{D5CDD505-2E9C-101B-9397-08002B2CF9AE}" pid="7" name="nocos_NorconsultLocation">
    <vt:lpwstr/>
  </property>
  <property fmtid="{D5CDD505-2E9C-101B-9397-08002B2CF9AE}" pid="8" name="lcf76f155ced4ddcb4097134ff3c332f">
    <vt:lpwstr/>
  </property>
</Properties>
</file>